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8150" windowHeight="6375"/>
  </bookViews>
  <sheets>
    <sheet name="נספח הצעת מחיר" sheetId="3" r:id="rId1"/>
    <sheet name="דוגמא לשקלול תוצרת הארץ" sheetId="5" r:id="rId2"/>
  </sheets>
  <definedNames>
    <definedName name="_xlnm.Print_Area" localSheetId="0">'נספח הצעת מחיר'!$A$1:$K$106</definedName>
    <definedName name="העדפה">'נספח הצעת מחיר'!$K$26:$K$27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5" i="3" l="1"/>
  <c r="I40" i="3"/>
  <c r="I39" i="3"/>
  <c r="I36" i="3"/>
  <c r="I35" i="3"/>
  <c r="G94" i="3" l="1"/>
  <c r="G83" i="3"/>
  <c r="G71" i="3"/>
  <c r="G61" i="3"/>
  <c r="I87" i="3"/>
  <c r="I88" i="3"/>
  <c r="I89" i="3"/>
  <c r="I90" i="3"/>
  <c r="I91" i="3"/>
  <c r="I92" i="3"/>
  <c r="I93" i="3"/>
  <c r="I86" i="3"/>
  <c r="I75" i="3"/>
  <c r="I76" i="3"/>
  <c r="I77" i="3"/>
  <c r="I78" i="3"/>
  <c r="I79" i="3"/>
  <c r="I80" i="3"/>
  <c r="I81" i="3"/>
  <c r="I82" i="3"/>
  <c r="I74" i="3"/>
  <c r="I65" i="3"/>
  <c r="I66" i="3"/>
  <c r="I67" i="3"/>
  <c r="I68" i="3"/>
  <c r="I69" i="3"/>
  <c r="I70" i="3"/>
  <c r="I64" i="3"/>
  <c r="I32" i="3"/>
  <c r="I33" i="3"/>
  <c r="I34" i="3"/>
  <c r="I37" i="3"/>
  <c r="I38" i="3"/>
  <c r="I41" i="3"/>
  <c r="I42" i="3"/>
  <c r="I43" i="3"/>
  <c r="I44" i="3"/>
  <c r="I46" i="3"/>
  <c r="I47" i="3"/>
  <c r="I48" i="3"/>
  <c r="I49" i="3"/>
  <c r="I50" i="3"/>
  <c r="I51" i="3"/>
  <c r="I52" i="3"/>
  <c r="I53" i="3"/>
  <c r="I54" i="3"/>
  <c r="I55" i="3"/>
  <c r="I56" i="3"/>
  <c r="I57" i="3"/>
  <c r="I58" i="3"/>
  <c r="I59" i="3"/>
  <c r="I60" i="3"/>
  <c r="I31" i="3"/>
  <c r="G95" i="3" l="1"/>
  <c r="G6" i="5"/>
  <c r="I6" i="5" s="1"/>
  <c r="J6" i="5" s="1"/>
  <c r="K6" i="5" s="1"/>
  <c r="G5" i="5"/>
  <c r="I5" i="5" s="1"/>
  <c r="J5" i="5" s="1"/>
  <c r="K5" i="5" s="1"/>
  <c r="D5" i="5"/>
  <c r="G4" i="5"/>
  <c r="I4" i="5" s="1"/>
  <c r="J4" i="5" s="1"/>
  <c r="K4" i="5" s="1"/>
  <c r="G3" i="5"/>
  <c r="I3" i="5" s="1"/>
  <c r="J3" i="5" s="1"/>
  <c r="K3" i="5" s="1"/>
  <c r="D3" i="5"/>
  <c r="D7" i="5" s="1"/>
  <c r="K7" i="5" l="1"/>
  <c r="K86" i="3" l="1"/>
  <c r="K94" i="3" s="1"/>
  <c r="K74" i="3"/>
  <c r="K83" i="3" s="1"/>
  <c r="K64" i="3"/>
  <c r="K71" i="3" s="1"/>
  <c r="K31" i="3"/>
  <c r="K61" i="3" l="1"/>
</calcChain>
</file>

<file path=xl/sharedStrings.xml><?xml version="1.0" encoding="utf-8"?>
<sst xmlns="http://schemas.openxmlformats.org/spreadsheetml/2006/main" count="192" uniqueCount="152">
  <si>
    <t>משקל הקטגוריה</t>
  </si>
  <si>
    <t>קטגוריה 1 - כסאות אורח לסוגיהם: מרופד בגב ובמושב, מושב מרופד גב פלסטיק, מושב וגב פלסטיק חלק/מחורר, מושב מרופד וגב רשת, כסאות בר וכסאות חדר אוכל</t>
  </si>
  <si>
    <t>מס"ד</t>
  </si>
  <si>
    <t>שם</t>
  </si>
  <si>
    <t>תאור</t>
  </si>
  <si>
    <t xml:space="preserve">מפרט מס' </t>
  </si>
  <si>
    <t>משקל פריט לחישוב תוצרת הארץ</t>
  </si>
  <si>
    <t xml:space="preserve">כסא אורח מרופד בגב ובמושבים כיסוי פלסטי בגב ובמושב , עם משענות יד </t>
  </si>
  <si>
    <t xml:space="preserve">כיסא אורח גב ומושב נפרדים ומרופדים, עם כיסוי פלסטי בגב ובמושב ועם 4 רגליים מצינור פלדה, עם משענות יד מחומר פלסטי. </t>
  </si>
  <si>
    <t>כסא אורח מרופד בגב ובמושב, עם כיסוי פלסטי בגב ובמושב , ללא משענות יד</t>
  </si>
  <si>
    <t>כיסא אורח גב ומושב נפרדים, עם כיסוי פלסטי בגב ובמושב, ומרופדים עם 4 רגליים מצינור פלדה, נערם , ללא משענות יד.</t>
  </si>
  <si>
    <t>כסא אורח מרופד בגב ובמושב, עם שלד בציפוי ניקל, כיסוי פלסטי בגב ובמושב , ללא משענות יד</t>
  </si>
  <si>
    <t>כיסא אורח גב ומושב נפרדים, עם כיסוי פלסטי בגב ובמושב, ומרופדים עם 4 רגליים מצינור פלדה, שלד מצופה בניקל, נערם , ללא מעשנות יד.</t>
  </si>
  <si>
    <t>כסא אורח מרופד בגב ובמושב, עם שלד בציפוי ניקל, כיסוי פלסטי בגב ובמושב , עם משענות יד</t>
  </si>
  <si>
    <t>כיסא אורח גב ומושב נפרדים, עם כיסוי פלסטי בגב ובמושב, ומרופדים עם 4 רגליים מצינור פלדה, שלד מצופה בניקל, עם משענות יד.</t>
  </si>
  <si>
    <t>כסא אורח מרופד בגב ובמושבים כיסוי פלסטי בגב ובמושב , עם משענות יד, עומד בדרישות תקן נגישות</t>
  </si>
  <si>
    <t>כיסא אורח גב ומושב נפרדים, ומרופדים, עם כיסוי פלסטי בגב ובמושב ועם 4 רגליים מצינור פלדה, עם משענות יד מחומר פלסטי, עומד בדרישות תקן הנגישות.</t>
  </si>
  <si>
    <t>כסא אורח מושב מרופד, גב מחומר פלסטי ללא ריפוד וללא משענות יד</t>
  </si>
  <si>
    <t>כיסא אורח גב ומושב נפרדים, מושב מרופד, גב פלסטי חלק ללא ריפוד, עם 4 רגליים מצינור פלדה, נערם , ללא משענות יד.</t>
  </si>
  <si>
    <t>כסא אורח מושב מרופד, גב מחומר פלסטי לא מרופד, שלד מצופה בניקל,  ללא משענות יד</t>
  </si>
  <si>
    <t>כיסא אורח גב ומושב נפרדים, מושב מרופד, גב פלסטיק חלק, עם 4 רגליים מצינור פלדה, שלד מצופה בניקל, נערם , ללא משענות יד.</t>
  </si>
  <si>
    <t>כסא אורח מושב מרופד, גב פלסטי לא פרופד, עם משענות יד</t>
  </si>
  <si>
    <t>כיסא אורח גב ומושב נפרדים, מושב מרופד, גב מחומר פלסטי חלק לא מרופד, עם 4 רגליים מצינור פלדה,  עם משענות יד מצינורות פלדה או מחומר פלסטי.</t>
  </si>
  <si>
    <t>כסא אורח מושב מרופד, גב מחומר פלסטי לא מרופד, עם משענות יד, שלד מצופה בניקל</t>
  </si>
  <si>
    <t>כיסא אורח גב ומושב נפרדים, מושב מרופד, גב פלסטיק חלק לא מרופד, עם 4 רגליים מצינור פלדה,  שלד מצופה בניקל, עם משענות יד מצינורות פלדה או מחומר פלסטי.</t>
  </si>
  <si>
    <t>כסא אורח מושב מרופד, גב מחומר פלסטי לא מרופד, עם משענות יד, עומד בתקן נגישות</t>
  </si>
  <si>
    <t>כיסא אורח גב ומושב נפרדים, מושב מרופד, גב פלסטי חלק עם 4 רגליים מצינור פלדה, עם משענות יד מצינורות פלדה, עומד בדרישות תקן הנגישות.</t>
  </si>
  <si>
    <t>כסא אורח מושב וגב מחומר פלסטי לא מרופד</t>
  </si>
  <si>
    <t>כיסא אורח גב ומושב נפרדים, מושב וגב מחומר פלסטי חלק לא מרופד, עם 4 רגליים מצינור פלדה, נערם.</t>
  </si>
  <si>
    <t xml:space="preserve">כסא אורח מושב וגב פלסטיק, עם שלד מצופה בניקל </t>
  </si>
  <si>
    <t>כיסא אורח גב ומושב נפרדים, מושב וגב פלסטיק חלק, עם 4 רגליים מצינור פלדה, נערם, עם שלד מצופה בניקל</t>
  </si>
  <si>
    <t>כסא אורח מושב וגב מחומר פלסטי, לא מרופד, עם משענות יד</t>
  </si>
  <si>
    <t>כיסא אורח גב ומושב נפרדים, מושב וגב פלסטיק חלק לא פרופדים, עם 4 רגליים מצינור פלדה, נערם, עם משענות יד מצינורות פלדה, או מחומר פלסטי.</t>
  </si>
  <si>
    <t>כסא אורח מושב וגב פלסטיק, עם שלד מצופה בניקל ועם משענות יד</t>
  </si>
  <si>
    <t>כיסא אורח גב ומושב נפרדים, מושב וגב מחומר פלסטי חלק, לא מרופד, עם 4 רגליים מצינור פלדה,  שלד מצופה בניקל ועם משענות יד מצינורות פלדה, או מחומר פלסטי.</t>
  </si>
  <si>
    <t>כסא אורח מושב וגב מחומר פלסטי לא מרופד, עם משענות יד, עומד בתקן נגישות</t>
  </si>
  <si>
    <t>כיסא אורח גב ומושב נפרדים, מושב וגב מחומר פלסטי חלק, לא מרופד, עם 4 רגליים מצינור פלדה,  עם משענות יד מצינורות פלדה, או מחומר פלסטי, עומד בדרישות תקן הנגישות.</t>
  </si>
  <si>
    <t>כסא אורח מושב וגב מחומר פלסטי, גב מחורר, ללא משענות יד</t>
  </si>
  <si>
    <t>כיסא אורח גב ומושב נפרדים, מושב וגב מחומר פלסטי, גב מחורר, עם 4 רגליים מצינור פלדה, נערם , ללא משענות יד.</t>
  </si>
  <si>
    <t>כסא אורח מושב וגב מחומר פלסטי, גב מחורר, עם משענות יד מצינור פלדה או מחומר פלסטי</t>
  </si>
  <si>
    <t xml:space="preserve">כיסא אורח גב ומושב נפרדים, מושב וגב מחומר פלסטי , גב מחורר ,עם 4 רגליים , עם משענות יד מצינורות פלדה, או מחומר פלסטי, </t>
  </si>
  <si>
    <t>כסא אורח מושב וגב מחומר פלסטי, גב מחורר, שלד מצופה בניקל, עם משענות יד</t>
  </si>
  <si>
    <t>כיסא אורח גב ומושב נפרדים, מושב וגב מחומר פלסטי, גב פלסטי מחורר, עם 4 רגליים, השלד מצופה בניקל,  עם משענות יד מצינורות פלדה, או מחומר פלסטי.</t>
  </si>
  <si>
    <t>כסא אורח מושב וגב מחומר פלסטי, גב מחורר, שלד מצופה בניקל, ללא משענות יד</t>
  </si>
  <si>
    <t>כיסא אורח גב ומושב נפרדים, מושב וגב מחומר פלסטי מחורר/חלק, עם 4 רגליים שלד ניקל, נערם , ללא משענות יד.</t>
  </si>
  <si>
    <t>כסא אורח מושב מרופד וגב רשת</t>
  </si>
  <si>
    <t>כיסא אורח , מושב מרופד, גב רשת, עם 4 רגליים מצינור פלדה, נערם .</t>
  </si>
  <si>
    <t>כסא אורח מושב מרופד וגב רשת, עם שלד מצופה בניקל</t>
  </si>
  <si>
    <t>כיסא אורח , מושב מרופד, גב רשת, עם 4 רגליים מצינור פלדה,  עם שלד מצופה בניקל</t>
  </si>
  <si>
    <t>כסא אורח מושב מרופד וגב רשת, עם משענות יד</t>
  </si>
  <si>
    <t>כיסא אורח , מושב מרופד, גב רשת, עם 4 רגליים מצינור פלדה,  עם משענות יד.</t>
  </si>
  <si>
    <t>כסא אורח מושב מרופד וגב רשת, עם שלד מצופה בניקל ומשענות יד</t>
  </si>
  <si>
    <t>כיסא אורח , מושב מרופד, גב רשת, עם 4 רגליים מצינור פלדה,  עם שלד מצופה בניקל ומשענות יד.</t>
  </si>
  <si>
    <t>כסא בר שלד פלדה עם הדום רגליים, מושב שטוח מחומר פלסטי</t>
  </si>
  <si>
    <t>כסא בר שלד פלדה עם הדום רגליים, מושב עם משענת גב נמוכה העשויים מיחידה אחת של חומר פלסטי</t>
  </si>
  <si>
    <t>כסא בר שלד פלדה עם הדום רגליים, מושב עם משענת גב נמוכה העשויים מיחידה אחת של חומר פלסטי ללא ועם ריפוד של ספוג ובד דמוי עור</t>
  </si>
  <si>
    <t>כסא בר בעל רגל מרכזית ובוכנה הידראולית והדום רגליים, מושב עם גב נמוך מחומר פלסטי</t>
  </si>
  <si>
    <t>כסא בר בעל רגל מרכזית ובוכנה הידראולית עולה ויורדת והדום רגליים. מושב עם גב נמוך כיחידה אחת עשוי מחומר פלסטי. עם בסיס רצפה  עגול, רגל ובסיחס מצופה בניקל</t>
  </si>
  <si>
    <t>כסא חדר אוכל שלד פלדה מצופה בניקל עם מושב וגב כיחידה אחת מחומר פלסטי</t>
  </si>
  <si>
    <t>כסא חדר אוכל שלד פלדה מצופה בניקל עם מושב וגב כיחידה אחת מלבידי עץ</t>
  </si>
  <si>
    <t>כסא חדר אוכל שלד פלדה מצופה בניקל עם מושב וגב כיחידה אחת מלבידי עץ מרופד</t>
  </si>
  <si>
    <t>כסא מחומר פלסטי לפינות אוכל</t>
  </si>
  <si>
    <t>קטגוריה 2 - תוספות לכסאות אורח</t>
  </si>
  <si>
    <t>תוספת עבור בד ציפוי משופר לכיסא אורח - גב ומושב</t>
  </si>
  <si>
    <t>תוספת עבור בד ציפוי משופר לכיסא אורח - גב ומושב.</t>
  </si>
  <si>
    <t>תוספת עבור בד ציפוי משופר לכיסא אורח - מושב בלבד</t>
  </si>
  <si>
    <t xml:space="preserve">תוספת עבור בד ציפוי משופר לכיסא אורח - במושב בלבד. </t>
  </si>
  <si>
    <t>תוספת עבור ציפוי  בבד דמוי עור משופר לכיסא אורח - במושב בלבד</t>
  </si>
  <si>
    <t xml:space="preserve">תוספת עבור ציפוי  דמוי בבד דמוי עור לכיסא אורח - במושב. </t>
  </si>
  <si>
    <t>תוספת עבור ציפוי  בד דמוי עור משופר לכיסא אורח - בגב ומושב</t>
  </si>
  <si>
    <t xml:space="preserve">תוספת עבור ציפוי  בבד דמוי עור לכיסא אורח - בגב ובמושב הכיסא. </t>
  </si>
  <si>
    <t xml:space="preserve">תוספת עבור ציפוי  ניקל לשלד כיסא אורח </t>
  </si>
  <si>
    <t>תוספת עבור ציפוי ניקל לשלד כיסא אורח.</t>
  </si>
  <si>
    <t>תוספת עבור ציפוי בד דמוי עור לכיסאות אורח עבור בתי חולים למושב בלבד</t>
  </si>
  <si>
    <t xml:space="preserve">תוספת עבור ציפוי בד דמוי עור לכיסאות אורח עבור בתי חולים, למושב בלבד. </t>
  </si>
  <si>
    <t xml:space="preserve">תוספת עבור ציפוי בד דמוי עור לכיסאות אורח עבור בתי חולים - למושב ולגב הכיסא </t>
  </si>
  <si>
    <t xml:space="preserve">תוספת עבור ציפוי בד דמוי עור לכיסאות אורח עבור בתי חולים, למושב ולגב הכיסא. </t>
  </si>
  <si>
    <t>קטגוריה 3 - כורסאות המתנה</t>
  </si>
  <si>
    <t>כורסת המתנה מבנה פלדה חד מושבית</t>
  </si>
  <si>
    <t>כורסת המתנה מבנה פלדה דו מושבית</t>
  </si>
  <si>
    <t>כורסת המתנה מבנה פלדה תלת מושבית</t>
  </si>
  <si>
    <t>כורסת המתנה מרופדת,  מבנה עץ, חד מושבית</t>
  </si>
  <si>
    <t>כורסת המתנה מרופדות,  מבנה עץ, דו מושבית</t>
  </si>
  <si>
    <t>כורסת המתנה מרופדת,  מבנה עץ, תלת מושבית</t>
  </si>
  <si>
    <t>כורסאת המתנה מרופדת- חד מושבי , לחדרי הנהלה</t>
  </si>
  <si>
    <t>כורסאת המתנה מרופדת - דו מושבית,  לחדרי הנהלה</t>
  </si>
  <si>
    <t xml:space="preserve">כורסאת המתנה מרופדת- תלת מושבית,  לחדרי הנהלה </t>
  </si>
  <si>
    <t>ספסל המתנה עם ריפוד פוליאוריטן עם 3 מושבים  ומשענת גב בגובה 41 ס"מ</t>
  </si>
  <si>
    <t>ספסל המתנה עם ריפוד פוליאוריטן, עם 3 מושבים  ומשענת גב בגובה 41 ס"מ</t>
  </si>
  <si>
    <t>ספסל המתנה עם ריפוד פוליאוריטן עם 4 מושבים  ומשענת גב בגובה 41 ס"מ</t>
  </si>
  <si>
    <t>ספסל המתנה עם ריפוד פוליאוריטן עם 3 מושבים  ומשענת גב בגובה 45 ס"מ</t>
  </si>
  <si>
    <t>ספסל המתנה עם ריפוד פוליאוריטן עם 4 מושבים  ומשענת גב בגובה 45 ס"מ</t>
  </si>
  <si>
    <t>ספסל המתנה עם ריפוד פוליאוריטן עם 3 מושבים  ומשענת גב בגובה 41 ס"מ כולל משענות יד</t>
  </si>
  <si>
    <t>ספסל המתנה עם ריפוד פוליאוריטן, עם 3 מושבים  ומשענת גב בגובה 41 ס"מ כולל משענות יד</t>
  </si>
  <si>
    <t>ספסל המתנה עם ריפוד פוליאוריטן עם 4 מושבים  ומשענת גב בגובה 41 ס"מ כולל משענות יד</t>
  </si>
  <si>
    <t>ספסל המתנה עם ריפוד פוליאוריטן עם 3 מושבים  ומשענת גב בגובה 45 ס"מ כולל משענות יד</t>
  </si>
  <si>
    <t>ספסל המתנה עם ריפוד פוליאוריטן עם 4 מושבים  ומשענת גב בגובה 45 ס"מ כולל משענות יד</t>
  </si>
  <si>
    <t>שם הפריט</t>
  </si>
  <si>
    <t>אחוז הנחה מוצע לקטגוריה 1</t>
  </si>
  <si>
    <t>דוגמא לאופן שקלול פריטים תוצרת הארץ</t>
  </si>
  <si>
    <t>קטגוריה</t>
  </si>
  <si>
    <t>משקל לקטגוריה</t>
  </si>
  <si>
    <t>אחוז הנחה לקטגוריה</t>
  </si>
  <si>
    <t>אחוז הנחה לקטגוריה ללא הפעלת העדפת תוצרת הארץ</t>
  </si>
  <si>
    <t>פריט</t>
  </si>
  <si>
    <t>משקל לפריט</t>
  </si>
  <si>
    <t>מחיר הפריט באחוזים ממחיר המקסימום</t>
  </si>
  <si>
    <t>פריט מתוצרת הארץ*</t>
  </si>
  <si>
    <t>פקטור לפריט מתוצרת הארץ</t>
  </si>
  <si>
    <t>אחוז הנחה מותאם לאחר פקטור תוצרת הארץ</t>
  </si>
  <si>
    <t>אחוז הנחה משוקלל לפריט לאחר הפעלת העדפת תוצרת הארץ</t>
  </si>
  <si>
    <t>א</t>
  </si>
  <si>
    <t>כן</t>
  </si>
  <si>
    <t>לא</t>
  </si>
  <si>
    <t>ב</t>
  </si>
  <si>
    <t>אחוז הנחה משוקלל ללא הפעלת העדפת תוצרת הארץ</t>
  </si>
  <si>
    <t>אחוז הנחה משוקלל לאחר הפעלת העדפת תוצרת הארץ</t>
  </si>
  <si>
    <r>
      <rPr>
        <b/>
        <u/>
        <sz val="11"/>
        <color theme="1"/>
        <rFont val="Arial"/>
        <family val="2"/>
        <scheme val="minor"/>
      </rPr>
      <t>הסבר מילולי</t>
    </r>
    <r>
      <rPr>
        <sz val="11"/>
        <color theme="1"/>
        <rFont val="Arial"/>
        <family val="2"/>
        <charset val="177"/>
        <scheme val="minor"/>
      </rPr>
      <t>:</t>
    </r>
  </si>
  <si>
    <t>ניקח את מחיר הפריט לאחר ההנחה המוצעת של הספק. (לצורך נוחיות החישוב, מחיר זה יתורגם לאחוז המשלים להנחה).</t>
  </si>
  <si>
    <r>
      <t xml:space="preserve">מחיר זה נחלק ב1.15 להעדפת תוצרת הארץ. נקבל </t>
    </r>
    <r>
      <rPr>
        <u/>
        <sz val="11"/>
        <color theme="1"/>
        <rFont val="Arial"/>
        <family val="2"/>
        <charset val="177"/>
        <scheme val="minor"/>
      </rPr>
      <t>פקטור לפריט מתוצרת הארץ</t>
    </r>
    <r>
      <rPr>
        <sz val="11"/>
        <color theme="1"/>
        <rFont val="Arial"/>
        <family val="2"/>
        <charset val="177"/>
        <scheme val="minor"/>
      </rPr>
      <t>.</t>
    </r>
  </si>
  <si>
    <r>
      <t>נחשב את אחוז ההנחה המשלים (</t>
    </r>
    <r>
      <rPr>
        <u/>
        <sz val="11"/>
        <color theme="1"/>
        <rFont val="Arial"/>
        <family val="2"/>
        <charset val="177"/>
        <scheme val="minor"/>
      </rPr>
      <t>אחוז הנחה מתואם לאחר פקטור תוצרת הארץ</t>
    </r>
    <r>
      <rPr>
        <sz val="11"/>
        <color theme="1"/>
        <rFont val="Arial"/>
        <family val="2"/>
        <charset val="177"/>
        <scheme val="minor"/>
      </rPr>
      <t xml:space="preserve">) ונכפיל אותו במשקל לפריט על מנת לקבל את </t>
    </r>
    <r>
      <rPr>
        <u/>
        <sz val="11"/>
        <color theme="1"/>
        <rFont val="Arial"/>
        <family val="2"/>
        <charset val="177"/>
        <scheme val="minor"/>
      </rPr>
      <t>אחוז ההנחה המשוקלל לפריט</t>
    </r>
    <r>
      <rPr>
        <sz val="11"/>
        <color theme="1"/>
        <rFont val="Arial"/>
        <family val="2"/>
        <charset val="177"/>
        <scheme val="minor"/>
      </rPr>
      <t>.</t>
    </r>
  </si>
  <si>
    <r>
      <t xml:space="preserve">נסכום את אחוז ההנחה המשוקלל לכל הפריטים של אותו ספק ונקבל את </t>
    </r>
    <r>
      <rPr>
        <u/>
        <sz val="11"/>
        <color theme="1"/>
        <rFont val="Arial"/>
        <family val="2"/>
        <charset val="177"/>
        <scheme val="minor"/>
      </rPr>
      <t>אחוז ההנחה המשוקלל לאחר הפעלת פקטור תוצרת הארץ</t>
    </r>
    <r>
      <rPr>
        <sz val="11"/>
        <color theme="1"/>
        <rFont val="Arial"/>
        <family val="2"/>
        <charset val="177"/>
        <scheme val="minor"/>
      </rPr>
      <t>.</t>
    </r>
  </si>
  <si>
    <t>במקרים בהם אחד המציעים הצהיר על פריט מוצע כי הוא נהנה מאיסור אפליה בהתאם לאמנות בינלאומיות, אזי יחולו הכללים המופיעים במסמכי המכרז.</t>
  </si>
  <si>
    <t xml:space="preserve">בגיליון "פריטים תוצרת הארץ" ניתן לראות את משקלו של היחסי של כל פריט במכרז. </t>
  </si>
  <si>
    <t>* בגין פריט מתוצרת עוטף עזה, נחלק את המחיר ב1.2 לאחר ההנחה המוצעת של הספק.</t>
  </si>
  <si>
    <t>מובהר כי דוגמא זו הינה טבלת עזר לשימוש המציע בלבד. הנוסח המחייב הינו כמפורט במסמכי המכרז.</t>
  </si>
  <si>
    <t>מחיר מקסימום לפריט כולל מע"מ</t>
  </si>
  <si>
    <t>אחוז הנחה מוצע לקטגוריה 4</t>
  </si>
  <si>
    <t>אחוז הנחה מוצע לקטגוריה 3</t>
  </si>
  <si>
    <t>אחוז הנחה מוצע לקטגוריה 2</t>
  </si>
  <si>
    <t>תוצרת הארץ</t>
  </si>
  <si>
    <t>עוטף עזה</t>
  </si>
  <si>
    <t>קטגוריה 4 - ספסלי פוליאוריתן</t>
  </si>
  <si>
    <t xml:space="preserve">פריט תוצרת הארץ / עוטף עזה </t>
  </si>
  <si>
    <t>מחיר פריט לאחר הנחה</t>
  </si>
  <si>
    <t>אחוז הנחה משוקלל קטגוריה 1</t>
  </si>
  <si>
    <t>אחוז הנחה משוקלל קטגוריה 2</t>
  </si>
  <si>
    <t>אחוז הנחה משוקלל קטגוריה 3</t>
  </si>
  <si>
    <t>אחוז הנחה משוקלל קטגוריה 4</t>
  </si>
  <si>
    <t>סה"כ אחוז הנחה משוקלל לצורת\ך השוואת הצעות</t>
  </si>
  <si>
    <t>מחיר מקורי</t>
  </si>
  <si>
    <t>מחיר מקסימום לפריט כולל מע"מ מעודכן 26.12</t>
  </si>
  <si>
    <t>המחיר המקורי</t>
  </si>
  <si>
    <r>
      <t xml:space="preserve">כורסת המתנה מרופדת מבנה פלדה חד מושבית </t>
    </r>
    <r>
      <rPr>
        <sz val="14"/>
        <color rgb="FFFF0000"/>
        <rFont val="David"/>
        <family val="2"/>
        <charset val="177"/>
      </rPr>
      <t>כולל משענות יד</t>
    </r>
  </si>
  <si>
    <r>
      <t xml:space="preserve">כורסת המתנה מרופדת מבנה פלדה דו מושבית </t>
    </r>
    <r>
      <rPr>
        <sz val="14"/>
        <color rgb="FFFF0000"/>
        <rFont val="David"/>
        <family val="2"/>
        <charset val="177"/>
      </rPr>
      <t>כולל משענות יד</t>
    </r>
  </si>
  <si>
    <r>
      <t xml:space="preserve">כורסת המתנה מרופדת מבנה פלדה תלת מושבית </t>
    </r>
    <r>
      <rPr>
        <sz val="14"/>
        <color rgb="FFFF0000"/>
        <rFont val="David"/>
        <family val="2"/>
        <charset val="177"/>
      </rPr>
      <t>כולל משענות יד</t>
    </r>
  </si>
  <si>
    <r>
      <t xml:space="preserve">כורסת המתנה מרופדת,  מבנה עץ, חד מושבית </t>
    </r>
    <r>
      <rPr>
        <sz val="14"/>
        <color rgb="FFFF0000"/>
        <rFont val="David"/>
        <family val="2"/>
        <charset val="177"/>
      </rPr>
      <t>כולל משענות יד</t>
    </r>
  </si>
  <si>
    <r>
      <t xml:space="preserve">כורסת המתנה מרופדת,  מבנה עץ, דו מושבית </t>
    </r>
    <r>
      <rPr>
        <sz val="14"/>
        <color rgb="FFFF0000"/>
        <rFont val="David"/>
        <family val="2"/>
        <charset val="177"/>
      </rPr>
      <t>כולל משענות יד</t>
    </r>
  </si>
  <si>
    <r>
      <t xml:space="preserve">כורסת המתנה מרופדת,  מבנה עץ, תלת מושבית </t>
    </r>
    <r>
      <rPr>
        <sz val="14"/>
        <color rgb="FFFF0000"/>
        <rFont val="David"/>
        <family val="2"/>
        <charset val="177"/>
      </rPr>
      <t>כולל משענות יד</t>
    </r>
  </si>
  <si>
    <r>
      <t xml:space="preserve">כורסאת המתנה מרופדת- חד מושבי </t>
    </r>
    <r>
      <rPr>
        <sz val="14"/>
        <color rgb="FFFF0000"/>
        <rFont val="David"/>
        <family val="2"/>
        <charset val="177"/>
      </rPr>
      <t>כולל משענות יד</t>
    </r>
  </si>
  <si>
    <r>
      <t xml:space="preserve">כורסאת המתנה מרופדת - דו מושבית </t>
    </r>
    <r>
      <rPr>
        <sz val="14"/>
        <color rgb="FFFF0000"/>
        <rFont val="David"/>
        <family val="2"/>
        <charset val="177"/>
      </rPr>
      <t>כולל משענות יד</t>
    </r>
  </si>
  <si>
    <r>
      <t xml:space="preserve">כורסאת המתנה מרופדת- תלת מושבית </t>
    </r>
    <r>
      <rPr>
        <sz val="14"/>
        <color rgb="FFFF0000"/>
        <rFont val="David"/>
        <family val="2"/>
        <charset val="177"/>
      </rPr>
      <t>כולל משענות יד</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</si>
</sst>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 #,##0.00"/>
  </numFmts>
  <fonts count="21" x14ac:knownFonts="1">
    <font>
      <sz val="11"/>
      <color theme="1"/>
      <name val="Arial"/>
      <family val="2"/>
      <charset val="177"/>
      <scheme val="minor"/>
    </font>
    <font>
      <b/>
      <sz val="11"/>
      <color theme="1"/>
      <name val="Arial"/>
      <family val="2"/>
      <scheme val="minor"/>
    </font>
    <font>
      <sz val="11"/>
      <color theme="1"/>
      <name val="Arial"/>
      <family val="2"/>
      <charset val="177"/>
      <scheme val="minor"/>
    </font>
    <font>
      <b/>
      <sz val="24"/>
      <color theme="1"/>
      <name val="Arial"/>
      <family val="2"/>
      <scheme val="minor"/>
    </font>
    <font>
      <sz val="11"/>
      <color theme="1"/>
      <name val="Arial"/>
      <family val="2"/>
      <scheme val="minor"/>
    </font>
    <font>
      <b/>
      <u/>
      <sz val="11"/>
      <color theme="1"/>
      <name val="Arial"/>
      <family val="2"/>
      <scheme val="minor"/>
    </font>
    <font>
      <u/>
      <sz val="11"/>
      <color theme="1"/>
      <name val="Arial"/>
      <family val="2"/>
      <charset val="177"/>
      <scheme val="minor"/>
    </font>
    <font>
      <sz val="11"/>
      <color theme="4" tint="-0.499984740745262"/>
      <name val="Arial"/>
      <family val="2"/>
      <charset val="177"/>
      <scheme val="minor"/>
    </font>
    <font>
      <sz val="11"/>
      <color theme="0"/>
      <name val="Arial"/>
      <family val="2"/>
      <charset val="177"/>
      <scheme val="minor"/>
    </font>
    <font>
      <sz val="12"/>
      <color theme="0"/>
      <name val="Arial"/>
      <family val="2"/>
      <charset val="177"/>
      <scheme val="minor"/>
    </font>
    <font>
      <sz val="12"/>
      <color theme="1"/>
      <name val="Arial"/>
      <family val="2"/>
      <charset val="177"/>
      <scheme val="minor"/>
    </font>
    <font>
      <sz val="14"/>
      <color theme="1"/>
      <name val="David"/>
      <family val="2"/>
      <charset val="177"/>
    </font>
    <font>
      <sz val="14"/>
      <color rgb="FF000000"/>
      <name val="David"/>
      <family val="2"/>
      <charset val="177"/>
    </font>
    <font>
      <b/>
      <sz val="14"/>
      <color theme="1"/>
      <name val="David"/>
      <family val="2"/>
      <charset val="177"/>
    </font>
    <font>
      <sz val="14"/>
      <name val="David"/>
      <family val="2"/>
      <charset val="177"/>
    </font>
    <font>
      <b/>
      <u/>
      <sz val="14"/>
      <name val="David"/>
      <family val="2"/>
      <charset val="177"/>
    </font>
    <font>
      <b/>
      <u/>
      <sz val="14"/>
      <color theme="1"/>
      <name val="David"/>
      <family val="2"/>
      <charset val="177"/>
    </font>
    <font>
      <b/>
      <sz val="20"/>
      <color theme="1"/>
      <name val="David"/>
      <family val="2"/>
      <charset val="177"/>
    </font>
    <font>
      <b/>
      <sz val="14"/>
      <name val="David"/>
      <family val="2"/>
      <charset val="177"/>
    </font>
    <font>
      <b/>
      <sz val="14"/>
      <color rgb="FFFF0000"/>
      <name val="David"/>
      <family val="2"/>
      <charset val="177"/>
    </font>
    <font>
      <sz val="14"/>
      <color rgb="FFFF0000"/>
      <name val="David"/>
      <family val="2"/>
      <charset val="177"/>
    </font>
  </fonts>
  <fills count="1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CCCC"/>
        <bgColor indexed="64"/>
      </patternFill>
    </fill>
    <fill>
      <patternFill patternType="solid">
        <fgColor theme="0" tint="-0.14999847407452621"/>
        <bgColor indexed="64"/>
      </patternFill>
    </fill>
    <fill>
      <patternFill patternType="solid">
        <fgColor theme="7" tint="0.79998168889431442"/>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s>
  <cellStyleXfs count="5">
    <xf numFmtId="0" fontId="0"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118">
    <xf numFmtId="0" fontId="0" fillId="0" borderId="0" xfId="0"/>
    <xf numFmtId="0" fontId="2" fillId="0" borderId="0" xfId="3"/>
    <xf numFmtId="0" fontId="2" fillId="0" borderId="4" xfId="3" applyBorder="1" applyAlignment="1">
      <alignment wrapText="1"/>
    </xf>
    <xf numFmtId="0" fontId="2" fillId="0" borderId="4" xfId="3" applyFont="1" applyBorder="1" applyAlignment="1">
      <alignment wrapText="1"/>
    </xf>
    <xf numFmtId="0" fontId="2" fillId="0" borderId="0" xfId="3" applyAlignment="1">
      <alignment wrapText="1"/>
    </xf>
    <xf numFmtId="0" fontId="2" fillId="0" borderId="4" xfId="3" applyBorder="1"/>
    <xf numFmtId="9" fontId="2" fillId="0" borderId="4" xfId="3" applyNumberFormat="1" applyBorder="1"/>
    <xf numFmtId="9" fontId="0" fillId="0" borderId="4" xfId="4" applyNumberFormat="1" applyFont="1" applyBorder="1"/>
    <xf numFmtId="10" fontId="0" fillId="0" borderId="4" xfId="4" applyNumberFormat="1" applyFont="1" applyBorder="1"/>
    <xf numFmtId="10" fontId="1" fillId="0" borderId="17" xfId="3" applyNumberFormat="1" applyFont="1" applyBorder="1" applyAlignment="1"/>
    <xf numFmtId="0" fontId="1" fillId="0" borderId="17" xfId="3" applyFont="1" applyBorder="1" applyAlignment="1"/>
    <xf numFmtId="10" fontId="1" fillId="0" borderId="0" xfId="3" applyNumberFormat="1" applyFont="1"/>
    <xf numFmtId="0" fontId="1" fillId="0" borderId="0" xfId="3" applyFont="1"/>
    <xf numFmtId="0" fontId="2" fillId="0" borderId="0" xfId="3" applyFont="1"/>
    <xf numFmtId="0" fontId="4" fillId="0" borderId="0" xfId="3" applyFont="1"/>
    <xf numFmtId="0" fontId="2" fillId="0" borderId="0" xfId="3" applyFont="1" applyAlignment="1">
      <alignment vertical="center"/>
    </xf>
    <xf numFmtId="0" fontId="2" fillId="0" borderId="0" xfId="3" applyFont="1" applyAlignment="1">
      <alignment horizontal="right"/>
    </xf>
    <xf numFmtId="0" fontId="2" fillId="0" borderId="0" xfId="3" applyFont="1" applyAlignment="1"/>
    <xf numFmtId="0" fontId="2" fillId="0" borderId="0" xfId="3" applyFont="1" applyAlignment="1">
      <alignment horizontal="right" vertical="center" readingOrder="2"/>
    </xf>
    <xf numFmtId="0" fontId="0" fillId="0" borderId="0" xfId="0" applyAlignment="1">
      <alignment horizontal="center" vertical="center"/>
    </xf>
    <xf numFmtId="10" fontId="0" fillId="0" borderId="0" xfId="1" applyNumberFormat="1" applyFont="1" applyAlignment="1">
      <alignment horizontal="center" vertical="center"/>
    </xf>
    <xf numFmtId="9" fontId="0" fillId="0" borderId="0" xfId="1" applyFont="1" applyAlignment="1">
      <alignment horizontal="center" vertical="center"/>
    </xf>
    <xf numFmtId="0" fontId="7" fillId="0" borderId="0" xfId="0" applyFont="1"/>
    <xf numFmtId="10" fontId="0" fillId="0" borderId="0" xfId="0" applyNumberFormat="1" applyAlignment="1">
      <alignment horizontal="center" vertical="center"/>
    </xf>
    <xf numFmtId="0" fontId="9" fillId="0" borderId="0" xfId="0" applyFont="1"/>
    <xf numFmtId="0" fontId="8"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10" fontId="10" fillId="0" borderId="0" xfId="1" applyNumberFormat="1" applyFont="1" applyAlignment="1">
      <alignment horizontal="center" vertical="center" wrapText="1"/>
    </xf>
    <xf numFmtId="0" fontId="12" fillId="3" borderId="5" xfId="0" applyFont="1" applyFill="1" applyBorder="1" applyAlignment="1">
      <alignment horizontal="center" vertical="center" wrapText="1" readingOrder="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8" borderId="3" xfId="0" applyFont="1" applyFill="1" applyBorder="1" applyAlignment="1">
      <alignment horizontal="center" vertical="center"/>
    </xf>
    <xf numFmtId="0" fontId="11" fillId="8" borderId="4" xfId="0" applyFont="1" applyFill="1" applyBorder="1" applyAlignment="1">
      <alignment horizontal="center" vertical="center" wrapText="1"/>
    </xf>
    <xf numFmtId="165" fontId="13" fillId="8" borderId="19" xfId="0" applyNumberFormat="1" applyFont="1" applyFill="1" applyBorder="1" applyAlignment="1">
      <alignment horizontal="center" vertical="center"/>
    </xf>
    <xf numFmtId="165" fontId="13" fillId="8" borderId="27" xfId="1" applyNumberFormat="1" applyFont="1" applyFill="1" applyBorder="1" applyAlignment="1">
      <alignment horizontal="center" vertical="center"/>
    </xf>
    <xf numFmtId="10" fontId="13" fillId="6" borderId="26" xfId="1" applyNumberFormat="1" applyFont="1" applyFill="1" applyBorder="1" applyAlignment="1">
      <alignment horizontal="center" vertical="center"/>
    </xf>
    <xf numFmtId="0" fontId="12" fillId="8" borderId="4" xfId="0" applyFont="1" applyFill="1" applyBorder="1" applyAlignment="1">
      <alignment horizontal="right" vertical="center" wrapText="1" readingOrder="2"/>
    </xf>
    <xf numFmtId="10" fontId="13" fillId="6" borderId="20" xfId="1" applyNumberFormat="1" applyFont="1" applyFill="1" applyBorder="1" applyAlignment="1">
      <alignment horizontal="center" vertical="center"/>
    </xf>
    <xf numFmtId="0" fontId="11" fillId="8" borderId="4" xfId="0" applyFont="1" applyFill="1" applyBorder="1" applyAlignment="1">
      <alignment horizontal="right" vertical="center" wrapText="1" readingOrder="2"/>
    </xf>
    <xf numFmtId="0" fontId="11" fillId="8" borderId="4" xfId="0" applyFont="1" applyFill="1" applyBorder="1" applyAlignment="1">
      <alignment horizontal="right" vertical="center" wrapText="1"/>
    </xf>
    <xf numFmtId="0" fontId="13" fillId="8" borderId="9" xfId="0" applyFont="1" applyFill="1" applyBorder="1" applyAlignment="1">
      <alignment horizontal="center" vertical="center"/>
    </xf>
    <xf numFmtId="0" fontId="12" fillId="8" borderId="5" xfId="0" applyFont="1" applyFill="1" applyBorder="1" applyAlignment="1">
      <alignment horizontal="right" vertical="center" wrapText="1" readingOrder="2"/>
    </xf>
    <xf numFmtId="0" fontId="12" fillId="8" borderId="5" xfId="0" applyFont="1" applyFill="1" applyBorder="1" applyAlignment="1">
      <alignment horizontal="center" vertical="center" wrapText="1" readingOrder="1"/>
    </xf>
    <xf numFmtId="10" fontId="13" fillId="6" borderId="21" xfId="1" applyNumberFormat="1" applyFont="1" applyFill="1" applyBorder="1" applyAlignment="1">
      <alignment horizontal="center" vertical="center"/>
    </xf>
    <xf numFmtId="10" fontId="15" fillId="4" borderId="14" xfId="1" applyNumberFormat="1" applyFont="1" applyFill="1" applyBorder="1" applyAlignment="1">
      <alignment horizontal="center" vertical="center"/>
    </xf>
    <xf numFmtId="10" fontId="13" fillId="4" borderId="14" xfId="1" applyNumberFormat="1"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2" xfId="0" applyFont="1" applyFill="1" applyBorder="1" applyAlignment="1">
      <alignment horizontal="center" vertical="center" wrapText="1"/>
    </xf>
    <xf numFmtId="0" fontId="12" fillId="8" borderId="4" xfId="0" applyFont="1" applyFill="1" applyBorder="1" applyAlignment="1">
      <alignment horizontal="center" vertical="center" wrapText="1" readingOrder="1"/>
    </xf>
    <xf numFmtId="165" fontId="13" fillId="8" borderId="28" xfId="1" applyNumberFormat="1" applyFont="1" applyFill="1" applyBorder="1" applyAlignment="1">
      <alignment horizontal="center" vertical="center"/>
    </xf>
    <xf numFmtId="10" fontId="13" fillId="6" borderId="8" xfId="1" applyNumberFormat="1" applyFont="1" applyFill="1" applyBorder="1" applyAlignment="1">
      <alignment horizontal="center" vertical="center"/>
    </xf>
    <xf numFmtId="0" fontId="11" fillId="8" borderId="5" xfId="0" applyFont="1" applyFill="1" applyBorder="1" applyAlignment="1">
      <alignment horizontal="right" vertical="center" wrapText="1" readingOrder="2"/>
    </xf>
    <xf numFmtId="0" fontId="11" fillId="8" borderId="5" xfId="0" applyFont="1" applyFill="1" applyBorder="1" applyAlignment="1">
      <alignment horizontal="right" vertical="center" wrapText="1"/>
    </xf>
    <xf numFmtId="0" fontId="11" fillId="8" borderId="5" xfId="0" applyFont="1" applyFill="1" applyBorder="1" applyAlignment="1">
      <alignment horizontal="center" vertical="center" wrapText="1"/>
    </xf>
    <xf numFmtId="10" fontId="13" fillId="6" borderId="10" xfId="1"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22" xfId="0" applyFont="1" applyFill="1" applyBorder="1" applyAlignment="1">
      <alignment horizontal="center" vertical="center" wrapText="1"/>
    </xf>
    <xf numFmtId="10" fontId="13" fillId="6" borderId="25" xfId="1" applyNumberFormat="1" applyFont="1" applyFill="1" applyBorder="1" applyAlignment="1">
      <alignment horizontal="center" vertical="center"/>
    </xf>
    <xf numFmtId="10" fontId="16" fillId="4" borderId="14" xfId="1" applyNumberFormat="1" applyFont="1" applyFill="1" applyBorder="1" applyAlignment="1">
      <alignment horizontal="center" vertical="center"/>
    </xf>
    <xf numFmtId="164" fontId="13" fillId="4" borderId="14" xfId="1" applyNumberFormat="1" applyFont="1" applyFill="1" applyBorder="1" applyAlignment="1">
      <alignment horizontal="center" vertical="center"/>
    </xf>
    <xf numFmtId="0" fontId="11" fillId="8" borderId="1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3" fillId="9" borderId="22" xfId="0" applyFont="1" applyFill="1" applyBorder="1" applyAlignment="1">
      <alignment horizontal="center" vertical="center" wrapText="1"/>
    </xf>
    <xf numFmtId="0" fontId="11" fillId="4" borderId="0" xfId="0" applyFont="1" applyFill="1" applyAlignment="1">
      <alignment horizontal="center" vertical="center"/>
    </xf>
    <xf numFmtId="0" fontId="11" fillId="3" borderId="4"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center" vertical="center" wrapText="1" readingOrder="1"/>
      <protection locked="0"/>
    </xf>
    <xf numFmtId="0" fontId="11" fillId="3" borderId="5" xfId="0" applyFont="1" applyFill="1" applyBorder="1" applyAlignment="1" applyProtection="1">
      <alignment horizontal="center" vertical="center" wrapText="1"/>
      <protection locked="0"/>
    </xf>
    <xf numFmtId="0" fontId="13" fillId="8" borderId="13" xfId="0" applyFont="1" applyFill="1" applyBorder="1" applyAlignment="1">
      <alignment horizontal="center" vertical="center"/>
    </xf>
    <xf numFmtId="165" fontId="19" fillId="8" borderId="19" xfId="0" applyNumberFormat="1" applyFont="1" applyFill="1" applyBorder="1" applyAlignment="1">
      <alignment horizontal="center" vertical="center"/>
    </xf>
    <xf numFmtId="9" fontId="13" fillId="8" borderId="22" xfId="1" applyFont="1" applyFill="1" applyBorder="1" applyAlignment="1">
      <alignment horizontal="center" vertical="center"/>
    </xf>
    <xf numFmtId="9" fontId="13" fillId="8" borderId="23" xfId="1" applyFont="1" applyFill="1" applyBorder="1" applyAlignment="1">
      <alignment horizontal="center" vertical="center"/>
    </xf>
    <xf numFmtId="9" fontId="13" fillId="8" borderId="24" xfId="1" applyFont="1" applyFill="1" applyBorder="1" applyAlignment="1">
      <alignment horizontal="center" vertical="center"/>
    </xf>
    <xf numFmtId="0" fontId="13" fillId="9" borderId="13" xfId="0" applyFont="1" applyFill="1" applyBorder="1" applyAlignment="1">
      <alignment horizontal="center" vertical="center"/>
    </xf>
    <xf numFmtId="0" fontId="13" fillId="5" borderId="13" xfId="0" applyFont="1" applyFill="1" applyBorder="1" applyAlignment="1">
      <alignment horizontal="center" vertical="center"/>
    </xf>
    <xf numFmtId="0" fontId="13" fillId="7" borderId="12" xfId="0" applyFont="1" applyFill="1" applyBorder="1" applyAlignment="1">
      <alignment horizontal="center" vertical="center"/>
    </xf>
    <xf numFmtId="9" fontId="13" fillId="0" borderId="31" xfId="1" applyFont="1" applyBorder="1" applyAlignment="1" applyProtection="1">
      <alignment horizontal="center" vertical="center"/>
      <protection locked="0"/>
    </xf>
    <xf numFmtId="9" fontId="13" fillId="0" borderId="29" xfId="1" applyFont="1" applyBorder="1" applyAlignment="1" applyProtection="1">
      <alignment horizontal="center" vertical="center"/>
      <protection locked="0"/>
    </xf>
    <xf numFmtId="9" fontId="13" fillId="0" borderId="30" xfId="1" applyFont="1" applyBorder="1" applyAlignment="1" applyProtection="1">
      <alignment horizontal="center" vertical="center"/>
      <protection locked="0"/>
    </xf>
    <xf numFmtId="0" fontId="13" fillId="2" borderId="12"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5" xfId="0" applyFont="1" applyFill="1" applyBorder="1" applyAlignment="1">
      <alignment horizontal="center" vertical="center"/>
    </xf>
    <xf numFmtId="0" fontId="13" fillId="8" borderId="13" xfId="0" applyFont="1" applyFill="1" applyBorder="1" applyAlignment="1">
      <alignment horizontal="center" vertical="center"/>
    </xf>
    <xf numFmtId="0" fontId="13" fillId="8" borderId="11" xfId="0" applyFont="1" applyFill="1" applyBorder="1" applyAlignment="1">
      <alignment horizontal="center" vertical="center"/>
    </xf>
    <xf numFmtId="10" fontId="18" fillId="3" borderId="15" xfId="1" applyNumberFormat="1" applyFont="1" applyFill="1" applyBorder="1" applyAlignment="1">
      <alignment horizontal="center" vertical="center"/>
    </xf>
    <xf numFmtId="10" fontId="18" fillId="3" borderId="11" xfId="1" applyNumberFormat="1" applyFont="1" applyFill="1" applyBorder="1" applyAlignment="1">
      <alignment horizontal="center" vertical="center"/>
    </xf>
    <xf numFmtId="10" fontId="17" fillId="3" borderId="15" xfId="1" applyNumberFormat="1" applyFont="1" applyFill="1" applyBorder="1" applyAlignment="1">
      <alignment horizontal="center" vertical="center"/>
    </xf>
    <xf numFmtId="10" fontId="17" fillId="3" borderId="11" xfId="1" applyNumberFormat="1" applyFont="1" applyFill="1" applyBorder="1" applyAlignment="1">
      <alignment horizontal="center" vertical="center"/>
    </xf>
    <xf numFmtId="10" fontId="14" fillId="8" borderId="15" xfId="1" applyNumberFormat="1" applyFont="1" applyFill="1" applyBorder="1" applyAlignment="1">
      <alignment horizontal="center" vertical="center"/>
    </xf>
    <xf numFmtId="10" fontId="14" fillId="8" borderId="11" xfId="1" applyNumberFormat="1" applyFont="1" applyFill="1" applyBorder="1" applyAlignment="1">
      <alignment horizontal="center" vertical="center"/>
    </xf>
    <xf numFmtId="10" fontId="14" fillId="3" borderId="15" xfId="1" applyNumberFormat="1" applyFont="1" applyFill="1" applyBorder="1" applyAlignment="1">
      <alignment horizontal="center" vertical="center"/>
    </xf>
    <xf numFmtId="10" fontId="14" fillId="3" borderId="11" xfId="1" applyNumberFormat="1" applyFont="1" applyFill="1" applyBorder="1" applyAlignment="1">
      <alignment horizontal="center" vertical="center"/>
    </xf>
    <xf numFmtId="9" fontId="13" fillId="8" borderId="7" xfId="1" applyFont="1" applyFill="1" applyBorder="1" applyAlignment="1">
      <alignment horizontal="center" vertical="center"/>
    </xf>
    <xf numFmtId="9" fontId="13" fillId="8" borderId="8" xfId="1" applyFont="1" applyFill="1" applyBorder="1" applyAlignment="1">
      <alignment horizontal="center" vertical="center"/>
    </xf>
    <xf numFmtId="9" fontId="13" fillId="8" borderId="10" xfId="1" applyFont="1" applyFill="1" applyBorder="1" applyAlignment="1">
      <alignment horizontal="center" vertical="center"/>
    </xf>
    <xf numFmtId="9" fontId="13" fillId="8" borderId="22" xfId="1" applyNumberFormat="1" applyFont="1" applyFill="1" applyBorder="1" applyAlignment="1">
      <alignment horizontal="center" vertical="center"/>
    </xf>
    <xf numFmtId="9" fontId="13" fillId="8" borderId="23" xfId="1" applyNumberFormat="1" applyFont="1" applyFill="1" applyBorder="1" applyAlignment="1">
      <alignment horizontal="center" vertical="center"/>
    </xf>
    <xf numFmtId="9" fontId="13" fillId="8" borderId="24" xfId="1" applyNumberFormat="1" applyFont="1" applyFill="1" applyBorder="1" applyAlignment="1">
      <alignment horizontal="center" vertical="center"/>
    </xf>
    <xf numFmtId="9" fontId="13" fillId="0" borderId="31" xfId="1" applyNumberFormat="1" applyFont="1" applyBorder="1" applyAlignment="1" applyProtection="1">
      <alignment horizontal="center" vertical="center"/>
      <protection locked="0"/>
    </xf>
    <xf numFmtId="9" fontId="13" fillId="0" borderId="29" xfId="1" applyNumberFormat="1" applyFont="1" applyBorder="1" applyAlignment="1" applyProtection="1">
      <alignment horizontal="center" vertical="center"/>
      <protection locked="0"/>
    </xf>
    <xf numFmtId="9" fontId="13" fillId="0" borderId="30" xfId="1" applyNumberFormat="1" applyFont="1" applyBorder="1" applyAlignment="1" applyProtection="1">
      <alignment horizontal="center" vertical="center"/>
      <protection locked="0"/>
    </xf>
    <xf numFmtId="0" fontId="2" fillId="0" borderId="16" xfId="3" applyBorder="1" applyAlignment="1">
      <alignment horizontal="right" vertical="center"/>
    </xf>
    <xf numFmtId="0" fontId="2" fillId="0" borderId="6" xfId="3" applyBorder="1" applyAlignment="1">
      <alignment horizontal="right" vertical="center"/>
    </xf>
    <xf numFmtId="9" fontId="2" fillId="0" borderId="16" xfId="3" applyNumberFormat="1" applyBorder="1" applyAlignment="1">
      <alignment horizontal="right" vertical="center"/>
    </xf>
    <xf numFmtId="9" fontId="2" fillId="0" borderId="6" xfId="3" applyNumberFormat="1" applyBorder="1" applyAlignment="1">
      <alignment horizontal="right" vertical="center"/>
    </xf>
    <xf numFmtId="0" fontId="3" fillId="0" borderId="0" xfId="2" applyFont="1" applyBorder="1" applyAlignment="1">
      <alignment horizontal="center" vertical="center" wrapText="1"/>
    </xf>
  </cellXfs>
  <cellStyles count="5">
    <cellStyle name="Normal" xfId="0" builtinId="0"/>
    <cellStyle name="Normal 4" xfId="2"/>
    <cellStyle name="Normal 5" xfId="3"/>
    <cellStyle name="Percent" xfId="1" builtinId="5"/>
    <cellStyle name="Percent 2" xfId="4"/>
  </cellStyles>
  <dxfs count="0"/>
  <tableStyles count="0" defaultTableStyle="TableStyleMedium2" defaultPivotStyle="PivotStyleLight16"/>
  <colors>
    <mruColors>
      <color rgb="FFFFCC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19050</xdr:rowOff>
    </xdr:from>
    <xdr:to>
      <xdr:col>10</xdr:col>
      <xdr:colOff>997857</xdr:colOff>
      <xdr:row>28</xdr:row>
      <xdr:rowOff>36286</xdr:rowOff>
    </xdr:to>
    <xdr:sp macro="" textlink="">
      <xdr:nvSpPr>
        <xdr:cNvPr id="2" name="TextBox 1"/>
        <xdr:cNvSpPr txBox="1"/>
      </xdr:nvSpPr>
      <xdr:spPr>
        <a:xfrm>
          <a:off x="10851587571" y="19050"/>
          <a:ext cx="13035641" cy="44622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lvl="0" algn="ctr" rtl="1"/>
          <a:r>
            <a:rPr lang="he-IL" sz="1400" b="1">
              <a:solidFill>
                <a:schemeClr val="dk1"/>
              </a:solidFill>
              <a:effectLst/>
              <a:latin typeface="David" panose="020E0502060401010101" pitchFamily="34" charset="-79"/>
              <a:ea typeface="+mn-ea"/>
              <a:cs typeface="David" panose="020E0502060401010101" pitchFamily="34" charset="-79"/>
            </a:rPr>
            <a:t>נספח 10- הצעת המחיר</a:t>
          </a:r>
        </a:p>
        <a:p>
          <a:pPr lvl="0" algn="ctr" rtl="1"/>
          <a:endParaRPr lang="he-IL" sz="1400">
            <a:solidFill>
              <a:schemeClr val="dk1"/>
            </a:solidFill>
            <a:effectLst/>
            <a:latin typeface="David" panose="020E0502060401010101" pitchFamily="34" charset="-79"/>
            <a:ea typeface="+mn-ea"/>
            <a:cs typeface="David" panose="020E0502060401010101" pitchFamily="34" charset="-79"/>
          </a:endParaRPr>
        </a:p>
        <a:p>
          <a:pPr lvl="0" rtl="1"/>
          <a:r>
            <a:rPr lang="he-IL" sz="1400">
              <a:solidFill>
                <a:schemeClr val="dk1"/>
              </a:solidFill>
              <a:effectLst/>
              <a:latin typeface="David" panose="020E0502060401010101" pitchFamily="34" charset="-79"/>
              <a:ea typeface="+mn-ea"/>
              <a:cs typeface="David" panose="020E0502060401010101" pitchFamily="34" charset="-79"/>
            </a:rPr>
            <a:t>מינהל הרכש הממשלתי, </a:t>
          </a:r>
        </a:p>
        <a:p>
          <a:pPr lvl="0" rtl="1"/>
          <a:r>
            <a:rPr lang="he-IL" sz="1400">
              <a:solidFill>
                <a:schemeClr val="dk1"/>
              </a:solidFill>
              <a:effectLst/>
              <a:latin typeface="David" panose="020E0502060401010101" pitchFamily="34" charset="-79"/>
              <a:ea typeface="+mn-ea"/>
              <a:cs typeface="David" panose="020E0502060401010101" pitchFamily="34" charset="-79"/>
            </a:rPr>
            <a:t>החשב הכללי, משרד האוצר</a:t>
          </a:r>
          <a:endParaRPr lang="en-US" sz="1400">
            <a:solidFill>
              <a:schemeClr val="dk1"/>
            </a:solidFill>
            <a:effectLst/>
            <a:latin typeface="David" panose="020E0502060401010101" pitchFamily="34" charset="-79"/>
            <a:ea typeface="+mn-ea"/>
            <a:cs typeface="David" panose="020E0502060401010101" pitchFamily="34" charset="-79"/>
          </a:endParaRPr>
        </a:p>
        <a:p>
          <a:pPr lvl="0" rtl="1"/>
          <a:r>
            <a:rPr lang="he-IL" sz="1400">
              <a:solidFill>
                <a:schemeClr val="dk1"/>
              </a:solidFill>
              <a:effectLst/>
              <a:latin typeface="David" panose="020E0502060401010101" pitchFamily="34" charset="-79"/>
              <a:ea typeface="+mn-ea"/>
              <a:cs typeface="David" panose="020E0502060401010101" pitchFamily="34" charset="-79"/>
            </a:rPr>
            <a:t> </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a:solidFill>
                <a:schemeClr val="dk1"/>
              </a:solidFill>
              <a:effectLst/>
              <a:latin typeface="David" panose="020E0502060401010101" pitchFamily="34" charset="-79"/>
              <a:ea typeface="+mn-ea"/>
              <a:cs typeface="David" panose="020E0502060401010101" pitchFamily="34" charset="-79"/>
            </a:rPr>
            <a:t>אני הח"מ ____________________ ת.ז. ____________________ לאחר שהוזהרתי כי עלי לומר את האמת וכי אהיה צפוי לעונשים הקבועים בחוק אם לא אעשה כן, מצהיר/ה בזה כדלקמן:</a:t>
          </a:r>
          <a:endParaRPr lang="en-US" sz="1400">
            <a:solidFill>
              <a:schemeClr val="dk1"/>
            </a:solidFill>
            <a:effectLst/>
            <a:latin typeface="David" panose="020E0502060401010101" pitchFamily="34" charset="-79"/>
            <a:ea typeface="+mn-ea"/>
            <a:cs typeface="David" panose="020E0502060401010101" pitchFamily="34" charset="-79"/>
          </a:endParaRPr>
        </a:p>
        <a:p>
          <a:pPr lvl="0" rtl="1"/>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1.</a:t>
          </a:r>
          <a:r>
            <a:rPr lang="he-IL" sz="1400" b="1" baseline="0">
              <a:solidFill>
                <a:schemeClr val="dk1"/>
              </a:solidFill>
              <a:effectLst/>
              <a:latin typeface="David" panose="020E0502060401010101" pitchFamily="34" charset="-79"/>
              <a:ea typeface="+mn-ea"/>
              <a:cs typeface="David" panose="020E0502060401010101" pitchFamily="34" charset="-79"/>
            </a:rPr>
            <a:t> </a:t>
          </a:r>
          <a:r>
            <a:rPr lang="he-IL" sz="1400">
              <a:solidFill>
                <a:schemeClr val="dk1"/>
              </a:solidFill>
              <a:effectLst/>
              <a:latin typeface="David" panose="020E0502060401010101" pitchFamily="34" charset="-79"/>
              <a:ea typeface="+mn-ea"/>
              <a:cs typeface="David" panose="020E0502060401010101" pitchFamily="34" charset="-79"/>
            </a:rPr>
            <a:t>הנני מוסמך/ת לתת תצהיר זה בשם ___________________ שהוא המציע (להלן: "המציע ") המבקש להתקשר עם עורך מכרז מממ </a:t>
          </a:r>
          <a:r>
            <a:rPr lang="en-US" sz="1400">
              <a:solidFill>
                <a:sysClr val="windowText" lastClr="000000"/>
              </a:solidFill>
              <a:effectLst/>
              <a:latin typeface="David" panose="020E0502060401010101" pitchFamily="34" charset="-79"/>
              <a:ea typeface="+mn-ea"/>
              <a:cs typeface="David" panose="020E0502060401010101" pitchFamily="34" charset="-79"/>
            </a:rPr>
            <a:t>13-2017 </a:t>
          </a:r>
          <a:r>
            <a:rPr lang="he-IL" sz="1400">
              <a:solidFill>
                <a:sysClr val="windowText" lastClr="000000"/>
              </a:solidFill>
              <a:effectLst/>
              <a:latin typeface="David" panose="020E0502060401010101" pitchFamily="34" charset="-79"/>
              <a:ea typeface="+mn-ea"/>
              <a:cs typeface="David" panose="020E0502060401010101" pitchFamily="34" charset="-79"/>
            </a:rPr>
            <a:t> לאספקת</a:t>
          </a:r>
          <a:r>
            <a:rPr lang="he-IL" sz="1400" baseline="0">
              <a:solidFill>
                <a:sysClr val="windowText" lastClr="000000"/>
              </a:solidFill>
              <a:effectLst/>
              <a:latin typeface="David" panose="020E0502060401010101" pitchFamily="34" charset="-79"/>
              <a:ea typeface="+mn-ea"/>
              <a:cs typeface="David" panose="020E0502060401010101" pitchFamily="34" charset="-79"/>
            </a:rPr>
            <a:t> </a:t>
          </a:r>
          <a:r>
            <a:rPr lang="he-IL" sz="1400">
              <a:solidFill>
                <a:schemeClr val="dk1"/>
              </a:solidFill>
              <a:effectLst/>
              <a:latin typeface="David" panose="020E0502060401010101" pitchFamily="34" charset="-79"/>
              <a:ea typeface="+mn-ea"/>
              <a:cs typeface="David" panose="020E0502060401010101" pitchFamily="34" charset="-79"/>
            </a:rPr>
            <a:t>כסאות אורח, כורסות המתנה וספסלים, למשרדי הממשלה יחידות הסמך והגופים הנלווים. </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2.</a:t>
          </a:r>
          <a:r>
            <a:rPr lang="he-IL" sz="1400">
              <a:solidFill>
                <a:schemeClr val="dk1"/>
              </a:solidFill>
              <a:effectLst/>
              <a:latin typeface="David" panose="020E0502060401010101" pitchFamily="34" charset="-79"/>
              <a:ea typeface="+mn-ea"/>
              <a:cs typeface="David" panose="020E0502060401010101" pitchFamily="34" charset="-79"/>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3</a:t>
          </a:r>
          <a:r>
            <a:rPr lang="he-IL" sz="1400">
              <a:solidFill>
                <a:schemeClr val="dk1"/>
              </a:solidFill>
              <a:effectLst/>
              <a:latin typeface="David" panose="020E0502060401010101" pitchFamily="34" charset="-79"/>
              <a:ea typeface="+mn-ea"/>
              <a:cs typeface="David" panose="020E0502060401010101" pitchFamily="34" charset="-79"/>
            </a:rPr>
            <a:t>.</a:t>
          </a:r>
          <a:r>
            <a:rPr lang="he-IL" sz="1400" baseline="0">
              <a:solidFill>
                <a:schemeClr val="dk1"/>
              </a:solidFill>
              <a:effectLst/>
              <a:latin typeface="David" panose="020E0502060401010101" pitchFamily="34" charset="-79"/>
              <a:ea typeface="+mn-ea"/>
              <a:cs typeface="David" panose="020E0502060401010101" pitchFamily="34" charset="-79"/>
            </a:rPr>
            <a:t> ידוע לי ש</a:t>
          </a:r>
          <a:r>
            <a:rPr lang="he-IL" sz="1400">
              <a:solidFill>
                <a:schemeClr val="dk1"/>
              </a:solidFill>
              <a:effectLst/>
              <a:latin typeface="David" panose="020E0502060401010101" pitchFamily="34" charset="-79"/>
              <a:ea typeface="+mn-ea"/>
              <a:cs typeface="David" panose="020E0502060401010101" pitchFamily="34" charset="-79"/>
            </a:rPr>
            <a:t>לאחר בחירת הזוכים יתורגם אחוז ההנחה שהוצע על</a:t>
          </a:r>
          <a:r>
            <a:rPr lang="he-IL" sz="1400" baseline="0">
              <a:solidFill>
                <a:schemeClr val="dk1"/>
              </a:solidFill>
              <a:effectLst/>
              <a:latin typeface="David" panose="020E0502060401010101" pitchFamily="34" charset="-79"/>
              <a:ea typeface="+mn-ea"/>
              <a:cs typeface="David" panose="020E0502060401010101" pitchFamily="34" charset="-79"/>
            </a:rPr>
            <a:t> ידי </a:t>
          </a:r>
          <a:r>
            <a:rPr lang="he-IL" sz="1400">
              <a:solidFill>
                <a:schemeClr val="dk1"/>
              </a:solidFill>
              <a:effectLst/>
              <a:latin typeface="David" panose="020E0502060401010101" pitchFamily="34" charset="-79"/>
              <a:ea typeface="+mn-ea"/>
              <a:cs typeface="David" panose="020E0502060401010101" pitchFamily="34" charset="-79"/>
            </a:rPr>
            <a:t>בכל קטגוריה למחיר שקלי קבוע (כולל מע"מ) ומחייב (שיחושב בדיוק של עד שתי ספרות אחרי הנקודה) עבור כל פריט. </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4</a:t>
          </a:r>
          <a:r>
            <a:rPr lang="he-IL" sz="1400">
              <a:solidFill>
                <a:schemeClr val="dk1"/>
              </a:solidFill>
              <a:effectLst/>
              <a:latin typeface="David" panose="020E0502060401010101" pitchFamily="34" charset="-79"/>
              <a:ea typeface="+mn-ea"/>
              <a:cs typeface="David" panose="020E0502060401010101" pitchFamily="34" charset="-79"/>
            </a:rPr>
            <a:t>. ככל שיחול שינוי בשיעור המע"מ, מחירי הפריטים יעודכנו בהתאם.</a:t>
          </a:r>
          <a:endParaRPr lang="en-US" sz="1400">
            <a:solidFill>
              <a:schemeClr val="dk1"/>
            </a:solidFill>
            <a:effectLst/>
            <a:latin typeface="David" panose="020E0502060401010101" pitchFamily="34" charset="-79"/>
            <a:ea typeface="+mn-ea"/>
            <a:cs typeface="David" panose="020E0502060401010101" pitchFamily="34" charset="-79"/>
          </a:endParaRPr>
        </a:p>
        <a:p>
          <a:pPr algn="r" rtl="1"/>
          <a:endParaRPr lang="he-IL" sz="1200">
            <a:latin typeface="David" panose="020E0502060401010101" pitchFamily="34" charset="-79"/>
            <a:cs typeface="David" panose="020E0502060401010101" pitchFamily="34" charset="-79"/>
          </a:endParaRPr>
        </a:p>
      </xdr:txBody>
    </xdr:sp>
    <xdr:clientData/>
  </xdr:twoCellAnchor>
  <xdr:twoCellAnchor>
    <xdr:from>
      <xdr:col>0</xdr:col>
      <xdr:colOff>0</xdr:colOff>
      <xdr:row>95</xdr:row>
      <xdr:rowOff>81642</xdr:rowOff>
    </xdr:from>
    <xdr:to>
      <xdr:col>10</xdr:col>
      <xdr:colOff>930729</xdr:colOff>
      <xdr:row>105</xdr:row>
      <xdr:rowOff>136072</xdr:rowOff>
    </xdr:to>
    <xdr:sp macro="" textlink="">
      <xdr:nvSpPr>
        <xdr:cNvPr id="3" name="TextBox 2"/>
        <xdr:cNvSpPr txBox="1"/>
      </xdr:nvSpPr>
      <xdr:spPr>
        <a:xfrm>
          <a:off x="11144897699" y="43923856"/>
          <a:ext cx="10510158" cy="18233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he-IL" sz="1400">
            <a:solidFill>
              <a:schemeClr val="dk1"/>
            </a:solidFill>
            <a:effectLst/>
            <a:latin typeface="+mn-lt"/>
            <a:ea typeface="+mn-ea"/>
            <a:cs typeface="+mn-cs"/>
          </a:endParaRPr>
        </a:p>
        <a:p>
          <a:pPr rtl="1"/>
          <a:r>
            <a:rPr lang="he-IL" sz="1400">
              <a:solidFill>
                <a:schemeClr val="dk1"/>
              </a:solidFill>
              <a:effectLst/>
              <a:latin typeface="+mn-lt"/>
              <a:ea typeface="+mn-ea"/>
              <a:cs typeface="+mn-cs"/>
            </a:rPr>
            <a:t> </a:t>
          </a:r>
        </a:p>
        <a:p>
          <a:pPr rtl="1"/>
          <a:r>
            <a:rPr lang="he-IL" sz="1400">
              <a:solidFill>
                <a:schemeClr val="dk1"/>
              </a:solidFill>
              <a:effectLst/>
              <a:latin typeface="+mn-lt"/>
              <a:ea typeface="+mn-ea"/>
              <a:cs typeface="+mn-cs"/>
            </a:rPr>
            <a:t>     _____________________			______________________</a:t>
          </a:r>
          <a:endParaRPr lang="en-US" sz="1400">
            <a:solidFill>
              <a:schemeClr val="dk1"/>
            </a:solidFill>
            <a:effectLst/>
            <a:latin typeface="+mn-lt"/>
            <a:ea typeface="+mn-ea"/>
            <a:cs typeface="+mn-cs"/>
          </a:endParaRPr>
        </a:p>
        <a:p>
          <a:pPr rtl="1"/>
          <a:r>
            <a:rPr lang="he-IL" sz="1400">
              <a:solidFill>
                <a:schemeClr val="dk1"/>
              </a:solidFill>
              <a:effectLst/>
              <a:latin typeface="+mn-lt"/>
              <a:ea typeface="+mn-ea"/>
              <a:cs typeface="+mn-cs"/>
            </a:rPr>
            <a:t> </a:t>
          </a:r>
          <a:endParaRPr lang="en-US" sz="1400">
            <a:solidFill>
              <a:schemeClr val="dk1"/>
            </a:solidFill>
            <a:effectLst/>
            <a:latin typeface="+mn-lt"/>
            <a:ea typeface="+mn-ea"/>
            <a:cs typeface="+mn-cs"/>
          </a:endParaRPr>
        </a:p>
        <a:p>
          <a:pPr rtl="1"/>
          <a:r>
            <a:rPr lang="he-IL" sz="1400">
              <a:solidFill>
                <a:schemeClr val="dk1"/>
              </a:solidFill>
              <a:effectLst/>
              <a:latin typeface="+mn-lt"/>
              <a:ea typeface="+mn-ea"/>
              <a:cs typeface="+mn-cs"/>
            </a:rPr>
            <a:t> </a:t>
          </a:r>
          <a:endParaRPr lang="en-US" sz="1400">
            <a:solidFill>
              <a:schemeClr val="dk1"/>
            </a:solidFill>
            <a:effectLst/>
            <a:latin typeface="+mn-lt"/>
            <a:ea typeface="+mn-ea"/>
            <a:cs typeface="+mn-cs"/>
          </a:endParaRPr>
        </a:p>
        <a:p>
          <a:pPr rtl="1"/>
          <a:r>
            <a:rPr lang="he-IL" sz="1400">
              <a:solidFill>
                <a:schemeClr val="dk1"/>
              </a:solidFill>
              <a:effectLst/>
              <a:latin typeface="+mn-lt"/>
              <a:ea typeface="+mn-ea"/>
              <a:cs typeface="+mn-cs"/>
            </a:rPr>
            <a:t>       שם מלא של מורשה/י חתימה                                        	 חתימה מורשי החתימה וחותמת</a:t>
          </a:r>
          <a:endParaRPr lang="en-US" sz="14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3:Q95"/>
  <sheetViews>
    <sheetView rightToLeft="1" tabSelected="1" view="pageBreakPreview" topLeftCell="A38" zoomScale="60" zoomScaleNormal="70" workbookViewId="0">
      <selection activeCell="J58" sqref="J58"/>
    </sheetView>
  </sheetViews>
  <sheetFormatPr defaultRowHeight="15" x14ac:dyDescent="0.2"/>
  <cols>
    <col min="2" max="2" width="22.25" customWidth="1"/>
    <col min="3" max="3" width="28.5" customWidth="1"/>
    <col min="5" max="5" width="13.375" customWidth="1"/>
    <col min="6" max="6" width="17.25" customWidth="1"/>
    <col min="7" max="7" width="18.25" bestFit="1" customWidth="1"/>
    <col min="8" max="8" width="18.25" customWidth="1"/>
    <col min="9" max="9" width="22.875" customWidth="1"/>
    <col min="10" max="10" width="18.25" customWidth="1"/>
    <col min="11" max="11" width="13.625" customWidth="1"/>
    <col min="12" max="12" width="9" style="19" customWidth="1"/>
    <col min="13" max="13" width="66.5" style="27" customWidth="1"/>
    <col min="14" max="14" width="7.375" customWidth="1"/>
    <col min="15" max="16" width="33.875" customWidth="1"/>
    <col min="19" max="19" width="10.25" customWidth="1"/>
    <col min="20" max="20" width="11" customWidth="1"/>
  </cols>
  <sheetData>
    <row r="23" spans="1:17" ht="4.5" customHeight="1" x14ac:dyDescent="0.2"/>
    <row r="24" spans="1:17" ht="13.5" hidden="1" customHeight="1" x14ac:dyDescent="0.2"/>
    <row r="25" spans="1:17" hidden="1" x14ac:dyDescent="0.2"/>
    <row r="26" spans="1:17" hidden="1" x14ac:dyDescent="0.2">
      <c r="K26" s="24" t="s">
        <v>130</v>
      </c>
      <c r="L26" s="25"/>
      <c r="M26" s="26"/>
    </row>
    <row r="27" spans="1:17" hidden="1" x14ac:dyDescent="0.2">
      <c r="K27" s="24" t="s">
        <v>131</v>
      </c>
      <c r="L27" s="25"/>
      <c r="M27" s="26"/>
      <c r="N27" s="22"/>
      <c r="O27" s="22"/>
      <c r="P27" s="22"/>
      <c r="Q27" s="22"/>
    </row>
    <row r="28" spans="1:17" ht="16.5" hidden="1" customHeight="1" x14ac:dyDescent="0.2">
      <c r="N28" s="22"/>
      <c r="O28" s="22"/>
      <c r="P28" s="22"/>
      <c r="Q28" s="22"/>
    </row>
    <row r="29" spans="1:17" ht="51.95" customHeight="1" thickBot="1" x14ac:dyDescent="0.25">
      <c r="A29" s="89" t="s">
        <v>1</v>
      </c>
      <c r="B29" s="89"/>
      <c r="C29" s="89"/>
      <c r="D29" s="89"/>
      <c r="E29" s="89"/>
      <c r="F29" s="89"/>
      <c r="G29" s="89"/>
      <c r="H29" s="89"/>
      <c r="I29" s="89"/>
      <c r="J29" s="74"/>
      <c r="K29" s="74"/>
      <c r="N29" s="22"/>
      <c r="O29" s="22"/>
      <c r="P29" s="22"/>
      <c r="Q29" s="22"/>
    </row>
    <row r="30" spans="1:17" ht="57" thickBot="1" x14ac:dyDescent="0.25">
      <c r="A30" s="30" t="s">
        <v>2</v>
      </c>
      <c r="B30" s="31" t="s">
        <v>97</v>
      </c>
      <c r="C30" s="31" t="s">
        <v>4</v>
      </c>
      <c r="D30" s="31" t="s">
        <v>5</v>
      </c>
      <c r="E30" s="32" t="s">
        <v>140</v>
      </c>
      <c r="F30" s="32" t="s">
        <v>141</v>
      </c>
      <c r="G30" s="33" t="s">
        <v>0</v>
      </c>
      <c r="H30" s="33" t="s">
        <v>98</v>
      </c>
      <c r="I30" s="33" t="s">
        <v>134</v>
      </c>
      <c r="J30" s="34" t="s">
        <v>133</v>
      </c>
      <c r="K30" s="35" t="s">
        <v>6</v>
      </c>
      <c r="O30" s="22"/>
      <c r="P30" s="22"/>
      <c r="Q30" s="22"/>
    </row>
    <row r="31" spans="1:17" ht="93.75" x14ac:dyDescent="0.2">
      <c r="A31" s="36">
        <v>1</v>
      </c>
      <c r="B31" s="37" t="s">
        <v>7</v>
      </c>
      <c r="C31" s="37" t="s">
        <v>8</v>
      </c>
      <c r="D31" s="37">
        <v>1</v>
      </c>
      <c r="E31" s="38">
        <v>345.15</v>
      </c>
      <c r="F31" s="38">
        <v>345.15</v>
      </c>
      <c r="G31" s="104">
        <v>0.67</v>
      </c>
      <c r="H31" s="87"/>
      <c r="I31" s="39">
        <f>$F31*(1-$H$31)</f>
        <v>345.15</v>
      </c>
      <c r="J31" s="75"/>
      <c r="K31" s="40">
        <f>G31/30</f>
        <v>2.2333333333333334E-2</v>
      </c>
      <c r="L31" s="20"/>
      <c r="M31" s="28"/>
      <c r="O31" s="22"/>
      <c r="P31" s="22"/>
      <c r="Q31" s="22"/>
    </row>
    <row r="32" spans="1:17" ht="75" x14ac:dyDescent="0.2">
      <c r="A32" s="36">
        <v>2</v>
      </c>
      <c r="B32" s="41" t="s">
        <v>9</v>
      </c>
      <c r="C32" s="41" t="s">
        <v>10</v>
      </c>
      <c r="D32" s="37">
        <v>1</v>
      </c>
      <c r="E32" s="38">
        <v>304.2</v>
      </c>
      <c r="F32" s="38">
        <v>304.2</v>
      </c>
      <c r="G32" s="105"/>
      <c r="H32" s="87"/>
      <c r="I32" s="39">
        <f>$F32*(1-$H$31)</f>
        <v>304.2</v>
      </c>
      <c r="J32" s="75"/>
      <c r="K32" s="42">
        <v>2.2333333333333334E-2</v>
      </c>
      <c r="L32" s="20"/>
      <c r="M32" s="28"/>
      <c r="N32" s="22"/>
      <c r="O32" s="22"/>
      <c r="P32" s="22"/>
      <c r="Q32" s="22"/>
    </row>
    <row r="33" spans="1:17" ht="93.75" x14ac:dyDescent="0.2">
      <c r="A33" s="36">
        <v>3</v>
      </c>
      <c r="B33" s="41" t="s">
        <v>11</v>
      </c>
      <c r="C33" s="41" t="s">
        <v>12</v>
      </c>
      <c r="D33" s="37">
        <v>1</v>
      </c>
      <c r="E33" s="38">
        <v>351</v>
      </c>
      <c r="F33" s="38">
        <v>351</v>
      </c>
      <c r="G33" s="105"/>
      <c r="H33" s="87"/>
      <c r="I33" s="39">
        <f t="shared" ref="I33:I60" si="0">$F33*(1-$H$31)</f>
        <v>351</v>
      </c>
      <c r="J33" s="75"/>
      <c r="K33" s="42">
        <v>2.2333333333333334E-2</v>
      </c>
      <c r="L33" s="20"/>
      <c r="M33" s="28"/>
      <c r="N33" s="22"/>
      <c r="O33" s="22"/>
      <c r="P33" s="22"/>
      <c r="Q33" s="22"/>
    </row>
    <row r="34" spans="1:17" ht="93.75" x14ac:dyDescent="0.2">
      <c r="A34" s="36">
        <v>4</v>
      </c>
      <c r="B34" s="41" t="s">
        <v>13</v>
      </c>
      <c r="C34" s="41" t="s">
        <v>14</v>
      </c>
      <c r="D34" s="37">
        <v>1</v>
      </c>
      <c r="E34" s="38">
        <v>386.09999999999997</v>
      </c>
      <c r="F34" s="38">
        <v>386.09999999999997</v>
      </c>
      <c r="G34" s="105"/>
      <c r="H34" s="87"/>
      <c r="I34" s="39">
        <f t="shared" si="0"/>
        <v>386.09999999999997</v>
      </c>
      <c r="J34" s="75"/>
      <c r="K34" s="42">
        <v>2.2333333333333334E-2</v>
      </c>
      <c r="L34" s="20"/>
      <c r="M34" s="28"/>
      <c r="N34" s="22"/>
      <c r="O34" s="22"/>
      <c r="P34" s="22"/>
      <c r="Q34" s="22"/>
    </row>
    <row r="35" spans="1:17" ht="112.5" x14ac:dyDescent="0.2">
      <c r="A35" s="36">
        <v>5</v>
      </c>
      <c r="B35" s="43" t="s">
        <v>15</v>
      </c>
      <c r="C35" s="44" t="s">
        <v>16</v>
      </c>
      <c r="D35" s="37">
        <v>1</v>
      </c>
      <c r="E35" s="38">
        <v>339.29999999999995</v>
      </c>
      <c r="F35" s="79">
        <v>392</v>
      </c>
      <c r="G35" s="105"/>
      <c r="H35" s="87"/>
      <c r="I35" s="39">
        <f t="shared" si="0"/>
        <v>392</v>
      </c>
      <c r="J35" s="75"/>
      <c r="K35" s="42">
        <v>2.2333333333333334E-2</v>
      </c>
      <c r="L35" s="20"/>
      <c r="M35" s="28"/>
      <c r="N35" s="22"/>
      <c r="O35" s="22"/>
      <c r="P35" s="22"/>
      <c r="Q35" s="22"/>
    </row>
    <row r="36" spans="1:17" ht="75" x14ac:dyDescent="0.2">
      <c r="A36" s="36">
        <v>6</v>
      </c>
      <c r="B36" s="41" t="s">
        <v>17</v>
      </c>
      <c r="C36" s="41" t="s">
        <v>18</v>
      </c>
      <c r="D36" s="37">
        <v>1</v>
      </c>
      <c r="E36" s="38">
        <v>269.09999999999997</v>
      </c>
      <c r="F36" s="79">
        <v>287</v>
      </c>
      <c r="G36" s="105"/>
      <c r="H36" s="87"/>
      <c r="I36" s="39">
        <f t="shared" si="0"/>
        <v>287</v>
      </c>
      <c r="J36" s="75"/>
      <c r="K36" s="42">
        <v>2.2333333333333334E-2</v>
      </c>
      <c r="L36" s="20"/>
      <c r="M36" s="28"/>
      <c r="N36" s="22"/>
      <c r="O36" s="22"/>
      <c r="P36" s="22"/>
      <c r="Q36" s="22"/>
    </row>
    <row r="37" spans="1:17" ht="93.75" x14ac:dyDescent="0.2">
      <c r="A37" s="36">
        <v>7</v>
      </c>
      <c r="B37" s="41" t="s">
        <v>19</v>
      </c>
      <c r="C37" s="41" t="s">
        <v>20</v>
      </c>
      <c r="D37" s="37">
        <v>1</v>
      </c>
      <c r="E37" s="38">
        <v>356.84999999999997</v>
      </c>
      <c r="F37" s="38">
        <v>356.84999999999997</v>
      </c>
      <c r="G37" s="105"/>
      <c r="H37" s="87"/>
      <c r="I37" s="39">
        <f t="shared" si="0"/>
        <v>356.84999999999997</v>
      </c>
      <c r="J37" s="75"/>
      <c r="K37" s="42">
        <v>2.2333333333333334E-2</v>
      </c>
      <c r="L37" s="20"/>
      <c r="M37" s="28"/>
      <c r="N37" s="22"/>
      <c r="O37" s="22"/>
      <c r="P37" s="22"/>
      <c r="Q37" s="22"/>
    </row>
    <row r="38" spans="1:17" ht="112.5" x14ac:dyDescent="0.2">
      <c r="A38" s="36">
        <v>8</v>
      </c>
      <c r="B38" s="43" t="s">
        <v>21</v>
      </c>
      <c r="C38" s="44" t="s">
        <v>22</v>
      </c>
      <c r="D38" s="37">
        <v>1</v>
      </c>
      <c r="E38" s="38">
        <v>345.15</v>
      </c>
      <c r="F38" s="38">
        <v>345.15</v>
      </c>
      <c r="G38" s="105"/>
      <c r="H38" s="87"/>
      <c r="I38" s="39">
        <f t="shared" si="0"/>
        <v>345.15</v>
      </c>
      <c r="J38" s="75"/>
      <c r="K38" s="42">
        <v>2.2333333333333334E-2</v>
      </c>
      <c r="L38" s="20"/>
      <c r="M38" s="28"/>
    </row>
    <row r="39" spans="1:17" ht="112.5" x14ac:dyDescent="0.2">
      <c r="A39" s="36">
        <v>9</v>
      </c>
      <c r="B39" s="43" t="s">
        <v>23</v>
      </c>
      <c r="C39" s="44" t="s">
        <v>24</v>
      </c>
      <c r="D39" s="37">
        <v>1</v>
      </c>
      <c r="E39" s="38">
        <v>351</v>
      </c>
      <c r="F39" s="79">
        <v>395</v>
      </c>
      <c r="G39" s="105"/>
      <c r="H39" s="87"/>
      <c r="I39" s="39">
        <f t="shared" si="0"/>
        <v>395</v>
      </c>
      <c r="J39" s="75"/>
      <c r="K39" s="42">
        <v>2.2333333333333334E-2</v>
      </c>
      <c r="L39" s="20"/>
      <c r="M39" s="28"/>
    </row>
    <row r="40" spans="1:17" ht="93.75" x14ac:dyDescent="0.2">
      <c r="A40" s="36">
        <v>10</v>
      </c>
      <c r="B40" s="43" t="s">
        <v>25</v>
      </c>
      <c r="C40" s="44" t="s">
        <v>26</v>
      </c>
      <c r="D40" s="37">
        <v>1</v>
      </c>
      <c r="E40" s="38">
        <v>345.15</v>
      </c>
      <c r="F40" s="79">
        <v>392</v>
      </c>
      <c r="G40" s="105"/>
      <c r="H40" s="87"/>
      <c r="I40" s="39">
        <f t="shared" si="0"/>
        <v>392</v>
      </c>
      <c r="J40" s="75"/>
      <c r="K40" s="42">
        <v>2.2333333333333334E-2</v>
      </c>
      <c r="L40" s="20"/>
      <c r="M40" s="28"/>
    </row>
    <row r="41" spans="1:17" ht="75" x14ac:dyDescent="0.2">
      <c r="A41" s="36">
        <v>11</v>
      </c>
      <c r="B41" s="43" t="s">
        <v>27</v>
      </c>
      <c r="C41" s="44" t="s">
        <v>28</v>
      </c>
      <c r="D41" s="37">
        <v>1</v>
      </c>
      <c r="E41" s="38">
        <v>257.39999999999998</v>
      </c>
      <c r="F41" s="38">
        <v>257.39999999999998</v>
      </c>
      <c r="G41" s="105"/>
      <c r="H41" s="87"/>
      <c r="I41" s="39">
        <f t="shared" si="0"/>
        <v>257.39999999999998</v>
      </c>
      <c r="J41" s="75"/>
      <c r="K41" s="42">
        <v>2.2333333333333334E-2</v>
      </c>
      <c r="L41" s="20"/>
      <c r="M41" s="28"/>
    </row>
    <row r="42" spans="1:17" ht="75" x14ac:dyDescent="0.2">
      <c r="A42" s="36">
        <v>12</v>
      </c>
      <c r="B42" s="43" t="s">
        <v>29</v>
      </c>
      <c r="C42" s="44" t="s">
        <v>30</v>
      </c>
      <c r="D42" s="37">
        <v>1</v>
      </c>
      <c r="E42" s="38">
        <v>298.34999999999997</v>
      </c>
      <c r="F42" s="38">
        <v>298.34999999999997</v>
      </c>
      <c r="G42" s="105"/>
      <c r="H42" s="87"/>
      <c r="I42" s="39">
        <f t="shared" si="0"/>
        <v>298.34999999999997</v>
      </c>
      <c r="J42" s="75"/>
      <c r="K42" s="42">
        <v>2.2333333333333334E-2</v>
      </c>
      <c r="L42" s="20"/>
      <c r="M42" s="28"/>
    </row>
    <row r="43" spans="1:17" ht="112.5" x14ac:dyDescent="0.2">
      <c r="A43" s="36">
        <v>13</v>
      </c>
      <c r="B43" s="43" t="s">
        <v>31</v>
      </c>
      <c r="C43" s="44" t="s">
        <v>32</v>
      </c>
      <c r="D43" s="37">
        <v>1</v>
      </c>
      <c r="E43" s="38">
        <v>333.45</v>
      </c>
      <c r="F43" s="38">
        <v>333.45</v>
      </c>
      <c r="G43" s="105"/>
      <c r="H43" s="87"/>
      <c r="I43" s="39">
        <f t="shared" si="0"/>
        <v>333.45</v>
      </c>
      <c r="J43" s="75"/>
      <c r="K43" s="42">
        <v>2.2333333333333334E-2</v>
      </c>
      <c r="L43" s="20"/>
      <c r="M43" s="28"/>
    </row>
    <row r="44" spans="1:17" ht="112.5" x14ac:dyDescent="0.2">
      <c r="A44" s="36">
        <v>14</v>
      </c>
      <c r="B44" s="43" t="s">
        <v>33</v>
      </c>
      <c r="C44" s="44" t="s">
        <v>34</v>
      </c>
      <c r="D44" s="37">
        <v>1</v>
      </c>
      <c r="E44" s="38">
        <v>409.5</v>
      </c>
      <c r="F44" s="38">
        <v>409.5</v>
      </c>
      <c r="G44" s="105"/>
      <c r="H44" s="87"/>
      <c r="I44" s="39">
        <f t="shared" si="0"/>
        <v>409.5</v>
      </c>
      <c r="J44" s="75"/>
      <c r="K44" s="42">
        <v>2.2333333333333334E-2</v>
      </c>
      <c r="L44" s="20"/>
      <c r="M44" s="28"/>
    </row>
    <row r="45" spans="1:17" ht="131.25" x14ac:dyDescent="0.2">
      <c r="A45" s="36">
        <v>15</v>
      </c>
      <c r="B45" s="43" t="s">
        <v>35</v>
      </c>
      <c r="C45" s="44" t="s">
        <v>36</v>
      </c>
      <c r="D45" s="37">
        <v>1</v>
      </c>
      <c r="E45" s="38">
        <v>304.2</v>
      </c>
      <c r="F45" s="79">
        <v>427</v>
      </c>
      <c r="G45" s="105"/>
      <c r="H45" s="87"/>
      <c r="I45" s="39">
        <f t="shared" si="0"/>
        <v>427</v>
      </c>
      <c r="J45" s="75"/>
      <c r="K45" s="42">
        <v>2.2333333333333334E-2</v>
      </c>
      <c r="L45" s="20"/>
      <c r="M45" s="28"/>
    </row>
    <row r="46" spans="1:17" ht="75" x14ac:dyDescent="0.2">
      <c r="A46" s="36">
        <v>16</v>
      </c>
      <c r="B46" s="43" t="s">
        <v>37</v>
      </c>
      <c r="C46" s="44" t="s">
        <v>38</v>
      </c>
      <c r="D46" s="37">
        <v>1</v>
      </c>
      <c r="E46" s="38">
        <v>257.39999999999998</v>
      </c>
      <c r="F46" s="38">
        <v>257.39999999999998</v>
      </c>
      <c r="G46" s="105"/>
      <c r="H46" s="87"/>
      <c r="I46" s="39">
        <f t="shared" si="0"/>
        <v>257.39999999999998</v>
      </c>
      <c r="J46" s="75"/>
      <c r="K46" s="42">
        <v>2.2333333333333334E-2</v>
      </c>
      <c r="L46" s="20"/>
      <c r="M46" s="28"/>
    </row>
    <row r="47" spans="1:17" ht="93.75" x14ac:dyDescent="0.2">
      <c r="A47" s="36">
        <v>17</v>
      </c>
      <c r="B47" s="43" t="s">
        <v>39</v>
      </c>
      <c r="C47" s="44" t="s">
        <v>40</v>
      </c>
      <c r="D47" s="37">
        <v>1</v>
      </c>
      <c r="E47" s="38">
        <v>310.04999999999995</v>
      </c>
      <c r="F47" s="38">
        <v>310.04999999999995</v>
      </c>
      <c r="G47" s="105"/>
      <c r="H47" s="87"/>
      <c r="I47" s="39">
        <f t="shared" si="0"/>
        <v>310.04999999999995</v>
      </c>
      <c r="J47" s="75"/>
      <c r="K47" s="42">
        <v>2.2333333333333334E-2</v>
      </c>
      <c r="L47" s="20"/>
      <c r="M47" s="28"/>
    </row>
    <row r="48" spans="1:17" ht="112.5" x14ac:dyDescent="0.2">
      <c r="A48" s="36">
        <v>18</v>
      </c>
      <c r="B48" s="43" t="s">
        <v>41</v>
      </c>
      <c r="C48" s="44" t="s">
        <v>42</v>
      </c>
      <c r="D48" s="37">
        <v>1</v>
      </c>
      <c r="E48" s="38">
        <v>374.4</v>
      </c>
      <c r="F48" s="38">
        <v>374.4</v>
      </c>
      <c r="G48" s="105"/>
      <c r="H48" s="87"/>
      <c r="I48" s="39">
        <f t="shared" si="0"/>
        <v>374.4</v>
      </c>
      <c r="J48" s="75"/>
      <c r="K48" s="42">
        <v>2.2333333333333334E-2</v>
      </c>
      <c r="L48" s="20"/>
      <c r="M48" s="28"/>
    </row>
    <row r="49" spans="1:13" ht="75" x14ac:dyDescent="0.2">
      <c r="A49" s="36">
        <v>19</v>
      </c>
      <c r="B49" s="43" t="s">
        <v>43</v>
      </c>
      <c r="C49" s="44" t="s">
        <v>44</v>
      </c>
      <c r="D49" s="37">
        <v>1</v>
      </c>
      <c r="E49" s="38">
        <v>327.59999999999997</v>
      </c>
      <c r="F49" s="38">
        <v>327.59999999999997</v>
      </c>
      <c r="G49" s="105"/>
      <c r="H49" s="87"/>
      <c r="I49" s="39">
        <f t="shared" si="0"/>
        <v>327.59999999999997</v>
      </c>
      <c r="J49" s="75"/>
      <c r="K49" s="42">
        <v>2.2333333333333334E-2</v>
      </c>
      <c r="L49" s="20"/>
      <c r="M49" s="28"/>
    </row>
    <row r="50" spans="1:13" ht="56.25" x14ac:dyDescent="0.2">
      <c r="A50" s="36">
        <v>20</v>
      </c>
      <c r="B50" s="43" t="s">
        <v>45</v>
      </c>
      <c r="C50" s="44" t="s">
        <v>46</v>
      </c>
      <c r="D50" s="37">
        <v>1</v>
      </c>
      <c r="E50" s="38">
        <v>491.4</v>
      </c>
      <c r="F50" s="38">
        <v>491.4</v>
      </c>
      <c r="G50" s="105"/>
      <c r="H50" s="87"/>
      <c r="I50" s="39">
        <f t="shared" si="0"/>
        <v>491.4</v>
      </c>
      <c r="J50" s="75"/>
      <c r="K50" s="42">
        <v>2.2333333333333334E-2</v>
      </c>
      <c r="L50" s="20"/>
      <c r="M50" s="28"/>
    </row>
    <row r="51" spans="1:13" ht="56.25" x14ac:dyDescent="0.2">
      <c r="A51" s="36">
        <v>21</v>
      </c>
      <c r="B51" s="43" t="s">
        <v>47</v>
      </c>
      <c r="C51" s="44" t="s">
        <v>48</v>
      </c>
      <c r="D51" s="37">
        <v>1</v>
      </c>
      <c r="E51" s="38">
        <v>538.19999999999993</v>
      </c>
      <c r="F51" s="38">
        <v>538.19999999999993</v>
      </c>
      <c r="G51" s="105"/>
      <c r="H51" s="87"/>
      <c r="I51" s="39">
        <f t="shared" si="0"/>
        <v>538.19999999999993</v>
      </c>
      <c r="J51" s="75"/>
      <c r="K51" s="42">
        <v>2.2333333333333334E-2</v>
      </c>
      <c r="L51" s="20"/>
      <c r="M51" s="28"/>
    </row>
    <row r="52" spans="1:13" ht="56.25" x14ac:dyDescent="0.2">
      <c r="A52" s="36">
        <v>22</v>
      </c>
      <c r="B52" s="43" t="s">
        <v>49</v>
      </c>
      <c r="C52" s="44" t="s">
        <v>50</v>
      </c>
      <c r="D52" s="37">
        <v>1</v>
      </c>
      <c r="E52" s="38">
        <v>544.04999999999995</v>
      </c>
      <c r="F52" s="38">
        <v>544.04999999999995</v>
      </c>
      <c r="G52" s="105"/>
      <c r="H52" s="87"/>
      <c r="I52" s="39">
        <f t="shared" si="0"/>
        <v>544.04999999999995</v>
      </c>
      <c r="J52" s="75"/>
      <c r="K52" s="42">
        <v>2.2333333333333334E-2</v>
      </c>
      <c r="L52" s="20"/>
      <c r="M52" s="28"/>
    </row>
    <row r="53" spans="1:13" ht="75" x14ac:dyDescent="0.2">
      <c r="A53" s="36">
        <v>23</v>
      </c>
      <c r="B53" s="43" t="s">
        <v>51</v>
      </c>
      <c r="C53" s="44" t="s">
        <v>52</v>
      </c>
      <c r="D53" s="37">
        <v>1</v>
      </c>
      <c r="E53" s="38">
        <v>608.4</v>
      </c>
      <c r="F53" s="38">
        <v>608.4</v>
      </c>
      <c r="G53" s="105"/>
      <c r="H53" s="87"/>
      <c r="I53" s="39">
        <f t="shared" si="0"/>
        <v>608.4</v>
      </c>
      <c r="J53" s="75"/>
      <c r="K53" s="42">
        <v>2.2333333333333334E-2</v>
      </c>
      <c r="L53" s="20"/>
      <c r="M53" s="28"/>
    </row>
    <row r="54" spans="1:13" ht="56.25" x14ac:dyDescent="0.2">
      <c r="A54" s="36">
        <v>24</v>
      </c>
      <c r="B54" s="43" t="s">
        <v>53</v>
      </c>
      <c r="C54" s="41" t="s">
        <v>53</v>
      </c>
      <c r="D54" s="37">
        <v>2</v>
      </c>
      <c r="E54" s="38">
        <v>339.29999999999995</v>
      </c>
      <c r="F54" s="38">
        <v>339.29999999999995</v>
      </c>
      <c r="G54" s="105"/>
      <c r="H54" s="87"/>
      <c r="I54" s="39">
        <f t="shared" si="0"/>
        <v>339.29999999999995</v>
      </c>
      <c r="J54" s="75"/>
      <c r="K54" s="42">
        <v>2.2333333333333334E-2</v>
      </c>
      <c r="L54" s="20"/>
      <c r="M54" s="28"/>
    </row>
    <row r="55" spans="1:13" ht="93.75" x14ac:dyDescent="0.2">
      <c r="A55" s="36">
        <v>25</v>
      </c>
      <c r="B55" s="41" t="s">
        <v>54</v>
      </c>
      <c r="C55" s="41" t="s">
        <v>55</v>
      </c>
      <c r="D55" s="37">
        <v>2</v>
      </c>
      <c r="E55" s="38">
        <v>374.4</v>
      </c>
      <c r="F55" s="38">
        <v>374.4</v>
      </c>
      <c r="G55" s="105"/>
      <c r="H55" s="87"/>
      <c r="I55" s="39">
        <f t="shared" si="0"/>
        <v>374.4</v>
      </c>
      <c r="J55" s="75"/>
      <c r="K55" s="42">
        <v>2.2333333333333334E-2</v>
      </c>
      <c r="L55" s="20"/>
      <c r="M55" s="28"/>
    </row>
    <row r="56" spans="1:13" ht="112.5" x14ac:dyDescent="0.2">
      <c r="A56" s="36">
        <v>26</v>
      </c>
      <c r="B56" s="43" t="s">
        <v>56</v>
      </c>
      <c r="C56" s="41" t="s">
        <v>57</v>
      </c>
      <c r="D56" s="37">
        <v>3</v>
      </c>
      <c r="E56" s="38">
        <v>444.59999999999997</v>
      </c>
      <c r="F56" s="38">
        <v>444.59999999999997</v>
      </c>
      <c r="G56" s="105"/>
      <c r="H56" s="87"/>
      <c r="I56" s="39">
        <f t="shared" si="0"/>
        <v>444.59999999999997</v>
      </c>
      <c r="J56" s="75"/>
      <c r="K56" s="42">
        <v>2.2333333333333334E-2</v>
      </c>
      <c r="L56" s="20"/>
      <c r="M56" s="28"/>
    </row>
    <row r="57" spans="1:13" ht="75" x14ac:dyDescent="0.2">
      <c r="A57" s="36">
        <v>27</v>
      </c>
      <c r="B57" s="43" t="s">
        <v>58</v>
      </c>
      <c r="C57" s="43" t="s">
        <v>58</v>
      </c>
      <c r="D57" s="37">
        <v>6</v>
      </c>
      <c r="E57" s="38">
        <v>315.89999999999998</v>
      </c>
      <c r="F57" s="38">
        <v>315.89999999999998</v>
      </c>
      <c r="G57" s="105"/>
      <c r="H57" s="87"/>
      <c r="I57" s="39">
        <f t="shared" si="0"/>
        <v>315.89999999999998</v>
      </c>
      <c r="J57" s="75"/>
      <c r="K57" s="42">
        <v>2.2333333333333334E-2</v>
      </c>
      <c r="L57" s="20"/>
      <c r="M57" s="28"/>
    </row>
    <row r="58" spans="1:13" ht="75" x14ac:dyDescent="0.2">
      <c r="A58" s="36">
        <v>28</v>
      </c>
      <c r="B58" s="43" t="s">
        <v>59</v>
      </c>
      <c r="C58" s="43" t="s">
        <v>59</v>
      </c>
      <c r="D58" s="37">
        <v>7</v>
      </c>
      <c r="E58" s="38">
        <v>374.4</v>
      </c>
      <c r="F58" s="38">
        <v>374.4</v>
      </c>
      <c r="G58" s="105"/>
      <c r="H58" s="87"/>
      <c r="I58" s="39">
        <f t="shared" si="0"/>
        <v>374.4</v>
      </c>
      <c r="J58" s="75"/>
      <c r="K58" s="42">
        <v>2.2333333333333334E-2</v>
      </c>
      <c r="L58" s="20"/>
      <c r="M58" s="28"/>
    </row>
    <row r="59" spans="1:13" ht="75" x14ac:dyDescent="0.2">
      <c r="A59" s="36">
        <v>29</v>
      </c>
      <c r="B59" s="43" t="s">
        <v>60</v>
      </c>
      <c r="C59" s="43" t="s">
        <v>60</v>
      </c>
      <c r="D59" s="37">
        <v>8</v>
      </c>
      <c r="E59" s="38">
        <v>497.24999999999994</v>
      </c>
      <c r="F59" s="38">
        <v>497.24999999999994</v>
      </c>
      <c r="G59" s="105"/>
      <c r="H59" s="87"/>
      <c r="I59" s="39">
        <f t="shared" si="0"/>
        <v>497.24999999999994</v>
      </c>
      <c r="J59" s="75"/>
      <c r="K59" s="42">
        <v>2.2333333333333334E-2</v>
      </c>
      <c r="L59" s="20"/>
      <c r="M59" s="28"/>
    </row>
    <row r="60" spans="1:13" ht="38.25" thickBot="1" x14ac:dyDescent="0.25">
      <c r="A60" s="45">
        <v>30</v>
      </c>
      <c r="B60" s="46" t="s">
        <v>61</v>
      </c>
      <c r="C60" s="46" t="s">
        <v>61</v>
      </c>
      <c r="D60" s="47">
        <v>9</v>
      </c>
      <c r="E60" s="38">
        <v>292.5</v>
      </c>
      <c r="F60" s="38">
        <v>292.5</v>
      </c>
      <c r="G60" s="106"/>
      <c r="H60" s="88"/>
      <c r="I60" s="39">
        <f t="shared" si="0"/>
        <v>292.5</v>
      </c>
      <c r="J60" s="29"/>
      <c r="K60" s="48">
        <v>2.2333333333333334E-2</v>
      </c>
      <c r="L60" s="20"/>
      <c r="M60" s="28"/>
    </row>
    <row r="61" spans="1:13" ht="68.25" customHeight="1" thickBot="1" x14ac:dyDescent="0.25">
      <c r="A61" s="90" t="s">
        <v>135</v>
      </c>
      <c r="B61" s="91"/>
      <c r="C61" s="91"/>
      <c r="D61" s="91"/>
      <c r="E61" s="91"/>
      <c r="F61" s="92"/>
      <c r="G61" s="100">
        <f>H31*G31</f>
        <v>0</v>
      </c>
      <c r="H61" s="101"/>
      <c r="I61" s="49"/>
      <c r="J61" s="49"/>
      <c r="K61" s="50">
        <f>1-G61/G31</f>
        <v>1</v>
      </c>
      <c r="L61" s="21"/>
      <c r="M61" s="28"/>
    </row>
    <row r="62" spans="1:13" ht="19.5" thickBot="1" x14ac:dyDescent="0.25">
      <c r="A62" s="85" t="s">
        <v>62</v>
      </c>
      <c r="B62" s="85"/>
      <c r="C62" s="85"/>
      <c r="D62" s="85"/>
      <c r="E62" s="85"/>
      <c r="F62" s="85"/>
      <c r="G62" s="85"/>
      <c r="H62" s="85"/>
      <c r="I62" s="85"/>
      <c r="J62" s="85"/>
      <c r="K62" s="85"/>
      <c r="L62" s="21"/>
      <c r="M62" s="28"/>
    </row>
    <row r="63" spans="1:13" ht="57" thickBot="1" x14ac:dyDescent="0.25">
      <c r="A63" s="51" t="s">
        <v>2</v>
      </c>
      <c r="B63" s="52" t="s">
        <v>3</v>
      </c>
      <c r="C63" s="52" t="s">
        <v>4</v>
      </c>
      <c r="D63" s="52" t="s">
        <v>5</v>
      </c>
      <c r="E63" s="52" t="s">
        <v>142</v>
      </c>
      <c r="F63" s="52" t="s">
        <v>126</v>
      </c>
      <c r="G63" s="53" t="s">
        <v>0</v>
      </c>
      <c r="H63" s="54" t="s">
        <v>129</v>
      </c>
      <c r="I63" s="54" t="s">
        <v>134</v>
      </c>
      <c r="J63" s="34" t="s">
        <v>133</v>
      </c>
      <c r="K63" s="34" t="s">
        <v>6</v>
      </c>
      <c r="L63" s="21"/>
      <c r="M63" s="28"/>
    </row>
    <row r="64" spans="1:13" ht="56.25" x14ac:dyDescent="0.2">
      <c r="A64" s="36">
        <v>31</v>
      </c>
      <c r="B64" s="43" t="s">
        <v>63</v>
      </c>
      <c r="C64" s="44" t="s">
        <v>64</v>
      </c>
      <c r="D64" s="55">
        <v>1</v>
      </c>
      <c r="E64" s="38">
        <v>23.4</v>
      </c>
      <c r="F64" s="38">
        <v>23.4</v>
      </c>
      <c r="G64" s="107">
        <v>0.1</v>
      </c>
      <c r="H64" s="110"/>
      <c r="I64" s="56">
        <f>$F64*(1-$H$64)</f>
        <v>23.4</v>
      </c>
      <c r="J64" s="76"/>
      <c r="K64" s="57">
        <f>G64/7</f>
        <v>1.4285714285714287E-2</v>
      </c>
      <c r="L64" s="20"/>
      <c r="M64" s="28"/>
    </row>
    <row r="65" spans="1:13" ht="56.25" x14ac:dyDescent="0.2">
      <c r="A65" s="36">
        <v>32</v>
      </c>
      <c r="B65" s="43" t="s">
        <v>65</v>
      </c>
      <c r="C65" s="44" t="s">
        <v>66</v>
      </c>
      <c r="D65" s="55">
        <v>1</v>
      </c>
      <c r="E65" s="38">
        <v>11.7</v>
      </c>
      <c r="F65" s="38">
        <v>11.7</v>
      </c>
      <c r="G65" s="108"/>
      <c r="H65" s="111"/>
      <c r="I65" s="56">
        <f t="shared" ref="I65:I70" si="1">$F65*(1-$H$64)</f>
        <v>11.7</v>
      </c>
      <c r="J65" s="76"/>
      <c r="K65" s="57">
        <v>1.4285714285714287E-2</v>
      </c>
      <c r="L65" s="20"/>
      <c r="M65" s="28"/>
    </row>
    <row r="66" spans="1:13" ht="56.25" x14ac:dyDescent="0.2">
      <c r="A66" s="36">
        <v>33</v>
      </c>
      <c r="B66" s="43" t="s">
        <v>67</v>
      </c>
      <c r="C66" s="44" t="s">
        <v>68</v>
      </c>
      <c r="D66" s="55">
        <v>1</v>
      </c>
      <c r="E66" s="38">
        <v>17.549999999999997</v>
      </c>
      <c r="F66" s="38">
        <v>17.549999999999997</v>
      </c>
      <c r="G66" s="108"/>
      <c r="H66" s="111"/>
      <c r="I66" s="56">
        <f t="shared" si="1"/>
        <v>17.549999999999997</v>
      </c>
      <c r="J66" s="76"/>
      <c r="K66" s="57">
        <v>1.4285714285714287E-2</v>
      </c>
      <c r="L66" s="20"/>
      <c r="M66" s="28"/>
    </row>
    <row r="67" spans="1:13" ht="56.25" x14ac:dyDescent="0.2">
      <c r="A67" s="36">
        <v>34</v>
      </c>
      <c r="B67" s="43" t="s">
        <v>69</v>
      </c>
      <c r="C67" s="44" t="s">
        <v>70</v>
      </c>
      <c r="D67" s="55">
        <v>1</v>
      </c>
      <c r="E67" s="38">
        <v>35.099999999999994</v>
      </c>
      <c r="F67" s="38">
        <v>35.099999999999994</v>
      </c>
      <c r="G67" s="108"/>
      <c r="H67" s="111"/>
      <c r="I67" s="56">
        <f t="shared" si="1"/>
        <v>35.099999999999994</v>
      </c>
      <c r="J67" s="76"/>
      <c r="K67" s="57">
        <v>1.4285714285714287E-2</v>
      </c>
      <c r="L67" s="20"/>
      <c r="M67" s="28"/>
    </row>
    <row r="68" spans="1:13" ht="37.5" x14ac:dyDescent="0.2">
      <c r="A68" s="36">
        <v>35</v>
      </c>
      <c r="B68" s="43" t="s">
        <v>71</v>
      </c>
      <c r="C68" s="44" t="s">
        <v>72</v>
      </c>
      <c r="D68" s="55">
        <v>1</v>
      </c>
      <c r="E68" s="38">
        <v>117</v>
      </c>
      <c r="F68" s="38">
        <v>117</v>
      </c>
      <c r="G68" s="108"/>
      <c r="H68" s="111"/>
      <c r="I68" s="56">
        <f t="shared" si="1"/>
        <v>117</v>
      </c>
      <c r="J68" s="76"/>
      <c r="K68" s="57">
        <v>1.4285714285714287E-2</v>
      </c>
      <c r="L68" s="20"/>
      <c r="M68" s="28"/>
    </row>
    <row r="69" spans="1:13" ht="75" x14ac:dyDescent="0.2">
      <c r="A69" s="36">
        <v>36</v>
      </c>
      <c r="B69" s="43" t="s">
        <v>73</v>
      </c>
      <c r="C69" s="44" t="s">
        <v>74</v>
      </c>
      <c r="D69" s="37">
        <v>1</v>
      </c>
      <c r="E69" s="38">
        <v>76.05</v>
      </c>
      <c r="F69" s="38">
        <v>76.05</v>
      </c>
      <c r="G69" s="108"/>
      <c r="H69" s="111"/>
      <c r="I69" s="56">
        <f t="shared" si="1"/>
        <v>76.05</v>
      </c>
      <c r="J69" s="75"/>
      <c r="K69" s="57">
        <v>1.4285714285714287E-2</v>
      </c>
      <c r="L69" s="20"/>
      <c r="M69" s="28"/>
    </row>
    <row r="70" spans="1:13" ht="75.75" thickBot="1" x14ac:dyDescent="0.25">
      <c r="A70" s="45">
        <v>37</v>
      </c>
      <c r="B70" s="58" t="s">
        <v>75</v>
      </c>
      <c r="C70" s="59" t="s">
        <v>76</v>
      </c>
      <c r="D70" s="60">
        <v>1</v>
      </c>
      <c r="E70" s="38">
        <v>128.69999999999999</v>
      </c>
      <c r="F70" s="38">
        <v>128.69999999999999</v>
      </c>
      <c r="G70" s="109"/>
      <c r="H70" s="112"/>
      <c r="I70" s="56">
        <f t="shared" si="1"/>
        <v>128.69999999999999</v>
      </c>
      <c r="J70" s="77"/>
      <c r="K70" s="61">
        <v>1.4285714285714287E-2</v>
      </c>
      <c r="L70" s="20"/>
      <c r="M70" s="28"/>
    </row>
    <row r="71" spans="1:13" ht="68.25" customHeight="1" thickBot="1" x14ac:dyDescent="0.25">
      <c r="A71" s="93" t="s">
        <v>136</v>
      </c>
      <c r="B71" s="94"/>
      <c r="C71" s="94"/>
      <c r="D71" s="94"/>
      <c r="E71" s="78"/>
      <c r="F71" s="69"/>
      <c r="G71" s="100">
        <f>H64*G64</f>
        <v>0</v>
      </c>
      <c r="H71" s="101"/>
      <c r="I71" s="49"/>
      <c r="J71" s="49"/>
      <c r="K71" s="68">
        <f>1-G71/G64</f>
        <v>1</v>
      </c>
      <c r="L71" s="23"/>
      <c r="M71" s="28"/>
    </row>
    <row r="72" spans="1:13" ht="19.5" thickBot="1" x14ac:dyDescent="0.25">
      <c r="A72" s="84" t="s">
        <v>77</v>
      </c>
      <c r="B72" s="84"/>
      <c r="C72" s="84"/>
      <c r="D72" s="84"/>
      <c r="E72" s="84"/>
      <c r="F72" s="84"/>
      <c r="G72" s="84"/>
      <c r="H72" s="84"/>
      <c r="I72" s="84"/>
      <c r="J72" s="84"/>
      <c r="K72" s="84"/>
      <c r="M72" s="28"/>
    </row>
    <row r="73" spans="1:13" ht="57" thickBot="1" x14ac:dyDescent="0.25">
      <c r="A73" s="62" t="s">
        <v>2</v>
      </c>
      <c r="B73" s="63" t="s">
        <v>3</v>
      </c>
      <c r="C73" s="63" t="s">
        <v>4</v>
      </c>
      <c r="D73" s="63" t="s">
        <v>5</v>
      </c>
      <c r="E73" s="63" t="s">
        <v>140</v>
      </c>
      <c r="F73" s="63" t="s">
        <v>126</v>
      </c>
      <c r="G73" s="64" t="s">
        <v>0</v>
      </c>
      <c r="H73" s="65" t="s">
        <v>128</v>
      </c>
      <c r="I73" s="65" t="s">
        <v>134</v>
      </c>
      <c r="J73" s="34" t="s">
        <v>133</v>
      </c>
      <c r="K73" s="34" t="s">
        <v>6</v>
      </c>
      <c r="M73" s="28"/>
    </row>
    <row r="74" spans="1:13" ht="56.25" x14ac:dyDescent="0.2">
      <c r="A74" s="36">
        <v>38</v>
      </c>
      <c r="B74" s="43" t="s">
        <v>78</v>
      </c>
      <c r="C74" s="41" t="s">
        <v>143</v>
      </c>
      <c r="D74" s="37">
        <v>11</v>
      </c>
      <c r="E74" s="38">
        <v>678.59999999999991</v>
      </c>
      <c r="F74" s="38">
        <v>678.59999999999991</v>
      </c>
      <c r="G74" s="80">
        <v>0.08</v>
      </c>
      <c r="H74" s="86"/>
      <c r="I74" s="56">
        <f>$F74*(1-$H$74)</f>
        <v>678.59999999999991</v>
      </c>
      <c r="J74" s="75"/>
      <c r="K74" s="66">
        <f>G74/9</f>
        <v>8.8888888888888889E-3</v>
      </c>
      <c r="L74" s="20"/>
      <c r="M74" s="28"/>
    </row>
    <row r="75" spans="1:13" ht="56.25" x14ac:dyDescent="0.2">
      <c r="A75" s="36">
        <v>39</v>
      </c>
      <c r="B75" s="43" t="s">
        <v>79</v>
      </c>
      <c r="C75" s="41" t="s">
        <v>144</v>
      </c>
      <c r="D75" s="37">
        <v>11</v>
      </c>
      <c r="E75" s="38">
        <v>1099.8</v>
      </c>
      <c r="F75" s="38">
        <v>1099.8</v>
      </c>
      <c r="G75" s="81"/>
      <c r="H75" s="87"/>
      <c r="I75" s="56">
        <f t="shared" ref="I75:I82" si="2">$F75*(1-$H$74)</f>
        <v>1099.8</v>
      </c>
      <c r="J75" s="75"/>
      <c r="K75" s="57">
        <v>8.8888888888888889E-3</v>
      </c>
      <c r="L75" s="20"/>
      <c r="M75" s="28"/>
    </row>
    <row r="76" spans="1:13" ht="56.25" x14ac:dyDescent="0.2">
      <c r="A76" s="36">
        <v>40</v>
      </c>
      <c r="B76" s="43" t="s">
        <v>80</v>
      </c>
      <c r="C76" s="41" t="s">
        <v>145</v>
      </c>
      <c r="D76" s="37">
        <v>11</v>
      </c>
      <c r="E76" s="38">
        <v>1287</v>
      </c>
      <c r="F76" s="38">
        <v>1287</v>
      </c>
      <c r="G76" s="81"/>
      <c r="H76" s="87"/>
      <c r="I76" s="56">
        <f t="shared" si="2"/>
        <v>1287</v>
      </c>
      <c r="J76" s="75"/>
      <c r="K76" s="57">
        <v>8.8888888888888889E-3</v>
      </c>
      <c r="L76" s="20"/>
      <c r="M76" s="28"/>
    </row>
    <row r="77" spans="1:13" ht="37.5" x14ac:dyDescent="0.2">
      <c r="A77" s="36">
        <v>41</v>
      </c>
      <c r="B77" s="43" t="s">
        <v>81</v>
      </c>
      <c r="C77" s="43" t="s">
        <v>146</v>
      </c>
      <c r="D77" s="37">
        <v>10</v>
      </c>
      <c r="E77" s="38">
        <v>900.9</v>
      </c>
      <c r="F77" s="38">
        <v>900.9</v>
      </c>
      <c r="G77" s="81"/>
      <c r="H77" s="87"/>
      <c r="I77" s="56">
        <f t="shared" si="2"/>
        <v>900.9</v>
      </c>
      <c r="J77" s="75"/>
      <c r="K77" s="57">
        <v>8.8888888888888889E-3</v>
      </c>
      <c r="L77" s="20"/>
      <c r="M77" s="28"/>
    </row>
    <row r="78" spans="1:13" ht="56.25" x14ac:dyDescent="0.2">
      <c r="A78" s="36">
        <v>42</v>
      </c>
      <c r="B78" s="43" t="s">
        <v>82</v>
      </c>
      <c r="C78" s="43" t="s">
        <v>147</v>
      </c>
      <c r="D78" s="37">
        <v>10</v>
      </c>
      <c r="E78" s="38">
        <v>1228.5</v>
      </c>
      <c r="F78" s="38">
        <v>1228.5</v>
      </c>
      <c r="G78" s="81"/>
      <c r="H78" s="87"/>
      <c r="I78" s="56">
        <f t="shared" si="2"/>
        <v>1228.5</v>
      </c>
      <c r="J78" s="75"/>
      <c r="K78" s="57">
        <v>8.8888888888888889E-3</v>
      </c>
      <c r="L78" s="20"/>
      <c r="M78" s="28"/>
    </row>
    <row r="79" spans="1:13" ht="56.25" x14ac:dyDescent="0.2">
      <c r="A79" s="36">
        <v>43</v>
      </c>
      <c r="B79" s="43" t="s">
        <v>83</v>
      </c>
      <c r="C79" s="43" t="s">
        <v>148</v>
      </c>
      <c r="D79" s="37">
        <v>10</v>
      </c>
      <c r="E79" s="38">
        <v>1474.1999999999998</v>
      </c>
      <c r="F79" s="38">
        <v>1474.1999999999998</v>
      </c>
      <c r="G79" s="81"/>
      <c r="H79" s="87"/>
      <c r="I79" s="56">
        <f t="shared" si="2"/>
        <v>1474.1999999999998</v>
      </c>
      <c r="J79" s="75"/>
      <c r="K79" s="57">
        <v>8.8888888888888889E-3</v>
      </c>
      <c r="L79" s="20"/>
      <c r="M79" s="28"/>
    </row>
    <row r="80" spans="1:13" ht="56.25" x14ac:dyDescent="0.2">
      <c r="A80" s="36">
        <v>44</v>
      </c>
      <c r="B80" s="43" t="s">
        <v>84</v>
      </c>
      <c r="C80" s="41" t="s">
        <v>149</v>
      </c>
      <c r="D80" s="37">
        <v>4</v>
      </c>
      <c r="E80" s="38">
        <v>1287</v>
      </c>
      <c r="F80" s="38">
        <v>1287</v>
      </c>
      <c r="G80" s="81"/>
      <c r="H80" s="87"/>
      <c r="I80" s="56">
        <f t="shared" si="2"/>
        <v>1287</v>
      </c>
      <c r="J80" s="75"/>
      <c r="K80" s="57">
        <v>8.8888888888888889E-3</v>
      </c>
      <c r="L80" s="20"/>
      <c r="M80" s="28"/>
    </row>
    <row r="81" spans="1:13" ht="56.25" x14ac:dyDescent="0.2">
      <c r="A81" s="36">
        <v>45</v>
      </c>
      <c r="B81" s="43" t="s">
        <v>85</v>
      </c>
      <c r="C81" s="43" t="s">
        <v>150</v>
      </c>
      <c r="D81" s="37">
        <v>4</v>
      </c>
      <c r="E81" s="38">
        <v>1755</v>
      </c>
      <c r="F81" s="38">
        <v>1755</v>
      </c>
      <c r="G81" s="81"/>
      <c r="H81" s="87"/>
      <c r="I81" s="56">
        <f t="shared" si="2"/>
        <v>1755</v>
      </c>
      <c r="J81" s="75"/>
      <c r="K81" s="57">
        <v>8.8888888888888889E-3</v>
      </c>
      <c r="L81" s="20"/>
      <c r="M81" s="28"/>
    </row>
    <row r="82" spans="1:13" ht="57" thickBot="1" x14ac:dyDescent="0.25">
      <c r="A82" s="45">
        <v>46</v>
      </c>
      <c r="B82" s="58" t="s">
        <v>86</v>
      </c>
      <c r="C82" s="58" t="s">
        <v>151</v>
      </c>
      <c r="D82" s="60">
        <v>4</v>
      </c>
      <c r="E82" s="38">
        <v>2223</v>
      </c>
      <c r="F82" s="38">
        <v>2223</v>
      </c>
      <c r="G82" s="82"/>
      <c r="H82" s="88"/>
      <c r="I82" s="56">
        <f t="shared" si="2"/>
        <v>2223</v>
      </c>
      <c r="J82" s="77"/>
      <c r="K82" s="61">
        <v>8.8888888888888889E-3</v>
      </c>
      <c r="L82" s="20"/>
      <c r="M82" s="28"/>
    </row>
    <row r="83" spans="1:13" ht="68.25" customHeight="1" thickBot="1" x14ac:dyDescent="0.25">
      <c r="A83" s="93" t="s">
        <v>137</v>
      </c>
      <c r="B83" s="94"/>
      <c r="C83" s="94"/>
      <c r="D83" s="94"/>
      <c r="E83" s="94"/>
      <c r="F83" s="95"/>
      <c r="G83" s="102">
        <f>H74*G74</f>
        <v>0</v>
      </c>
      <c r="H83" s="103"/>
      <c r="I83" s="49"/>
      <c r="J83" s="49"/>
      <c r="K83" s="50">
        <f>1-G83/G74</f>
        <v>1</v>
      </c>
      <c r="M83" s="28"/>
    </row>
    <row r="84" spans="1:13" ht="19.5" thickBot="1" x14ac:dyDescent="0.25">
      <c r="A84" s="83" t="s">
        <v>132</v>
      </c>
      <c r="B84" s="83"/>
      <c r="C84" s="83"/>
      <c r="D84" s="83"/>
      <c r="E84" s="83"/>
      <c r="F84" s="83"/>
      <c r="G84" s="83"/>
      <c r="H84" s="83"/>
      <c r="I84" s="83"/>
      <c r="J84" s="83"/>
      <c r="K84" s="83"/>
      <c r="M84" s="28"/>
    </row>
    <row r="85" spans="1:13" ht="57" thickBot="1" x14ac:dyDescent="0.25">
      <c r="A85" s="70" t="s">
        <v>2</v>
      </c>
      <c r="B85" s="71" t="s">
        <v>3</v>
      </c>
      <c r="C85" s="71" t="s">
        <v>4</v>
      </c>
      <c r="D85" s="71" t="s">
        <v>5</v>
      </c>
      <c r="E85" s="71" t="s">
        <v>140</v>
      </c>
      <c r="F85" s="71" t="s">
        <v>126</v>
      </c>
      <c r="G85" s="72" t="s">
        <v>0</v>
      </c>
      <c r="H85" s="73" t="s">
        <v>127</v>
      </c>
      <c r="I85" s="73" t="s">
        <v>134</v>
      </c>
      <c r="J85" s="34" t="s">
        <v>133</v>
      </c>
      <c r="K85" s="34" t="s">
        <v>6</v>
      </c>
      <c r="M85" s="28"/>
    </row>
    <row r="86" spans="1:13" ht="75" x14ac:dyDescent="0.2">
      <c r="A86" s="36">
        <v>47</v>
      </c>
      <c r="B86" s="43" t="s">
        <v>87</v>
      </c>
      <c r="C86" s="41" t="s">
        <v>88</v>
      </c>
      <c r="D86" s="37">
        <v>5</v>
      </c>
      <c r="E86" s="38">
        <v>2691</v>
      </c>
      <c r="F86" s="38">
        <v>2691</v>
      </c>
      <c r="G86" s="80">
        <v>0.15</v>
      </c>
      <c r="H86" s="86"/>
      <c r="I86" s="56">
        <f>$F86*(1-$H$86)</f>
        <v>2691</v>
      </c>
      <c r="J86" s="75"/>
      <c r="K86" s="57">
        <f>G86/8</f>
        <v>1.8749999999999999E-2</v>
      </c>
      <c r="L86" s="20"/>
      <c r="M86" s="28"/>
    </row>
    <row r="87" spans="1:13" ht="75" x14ac:dyDescent="0.2">
      <c r="A87" s="36">
        <v>48</v>
      </c>
      <c r="B87" s="43" t="s">
        <v>89</v>
      </c>
      <c r="C87" s="41" t="s">
        <v>89</v>
      </c>
      <c r="D87" s="37">
        <v>5</v>
      </c>
      <c r="E87" s="38">
        <v>3276</v>
      </c>
      <c r="F87" s="38">
        <v>3276</v>
      </c>
      <c r="G87" s="81"/>
      <c r="H87" s="87"/>
      <c r="I87" s="56">
        <f t="shared" ref="I87:I93" si="3">$F87*(1-$H$86)</f>
        <v>3276</v>
      </c>
      <c r="J87" s="75"/>
      <c r="K87" s="57">
        <v>1.8749999999999999E-2</v>
      </c>
      <c r="L87" s="20"/>
      <c r="M87" s="28"/>
    </row>
    <row r="88" spans="1:13" ht="75" x14ac:dyDescent="0.2">
      <c r="A88" s="36">
        <v>49</v>
      </c>
      <c r="B88" s="41" t="s">
        <v>90</v>
      </c>
      <c r="C88" s="41" t="s">
        <v>90</v>
      </c>
      <c r="D88" s="37">
        <v>5</v>
      </c>
      <c r="E88" s="38">
        <v>2925</v>
      </c>
      <c r="F88" s="38">
        <v>2925</v>
      </c>
      <c r="G88" s="81"/>
      <c r="H88" s="87"/>
      <c r="I88" s="56">
        <f t="shared" si="3"/>
        <v>2925</v>
      </c>
      <c r="J88" s="75"/>
      <c r="K88" s="57">
        <v>1.8749999999999999E-2</v>
      </c>
      <c r="L88" s="20"/>
      <c r="M88" s="28"/>
    </row>
    <row r="89" spans="1:13" ht="75" x14ac:dyDescent="0.2">
      <c r="A89" s="36">
        <v>50</v>
      </c>
      <c r="B89" s="41" t="s">
        <v>91</v>
      </c>
      <c r="C89" s="41" t="s">
        <v>91</v>
      </c>
      <c r="D89" s="37">
        <v>5</v>
      </c>
      <c r="E89" s="38">
        <v>3627</v>
      </c>
      <c r="F89" s="38">
        <v>3627</v>
      </c>
      <c r="G89" s="81"/>
      <c r="H89" s="87"/>
      <c r="I89" s="56">
        <f t="shared" si="3"/>
        <v>3627</v>
      </c>
      <c r="J89" s="75"/>
      <c r="K89" s="57">
        <v>1.8749999999999999E-2</v>
      </c>
      <c r="L89" s="20"/>
      <c r="M89" s="28"/>
    </row>
    <row r="90" spans="1:13" ht="93.75" x14ac:dyDescent="0.2">
      <c r="A90" s="36">
        <v>51</v>
      </c>
      <c r="B90" s="43" t="s">
        <v>92</v>
      </c>
      <c r="C90" s="41" t="s">
        <v>93</v>
      </c>
      <c r="D90" s="37">
        <v>5</v>
      </c>
      <c r="E90" s="38">
        <v>2831.3999999999996</v>
      </c>
      <c r="F90" s="38">
        <v>2831.3999999999996</v>
      </c>
      <c r="G90" s="81"/>
      <c r="H90" s="87"/>
      <c r="I90" s="56">
        <f t="shared" si="3"/>
        <v>2831.3999999999996</v>
      </c>
      <c r="J90" s="75"/>
      <c r="K90" s="57">
        <v>1.8749999999999999E-2</v>
      </c>
      <c r="L90" s="20"/>
      <c r="M90" s="28"/>
    </row>
    <row r="91" spans="1:13" ht="93.75" x14ac:dyDescent="0.2">
      <c r="A91" s="36">
        <v>52</v>
      </c>
      <c r="B91" s="43" t="s">
        <v>94</v>
      </c>
      <c r="C91" s="41" t="s">
        <v>94</v>
      </c>
      <c r="D91" s="37">
        <v>5</v>
      </c>
      <c r="E91" s="38">
        <v>3416.3999999999996</v>
      </c>
      <c r="F91" s="38">
        <v>3416.3999999999996</v>
      </c>
      <c r="G91" s="81"/>
      <c r="H91" s="87"/>
      <c r="I91" s="56">
        <f t="shared" si="3"/>
        <v>3416.3999999999996</v>
      </c>
      <c r="J91" s="75"/>
      <c r="K91" s="57">
        <v>1.8749999999999999E-2</v>
      </c>
      <c r="L91" s="20"/>
      <c r="M91" s="28"/>
    </row>
    <row r="92" spans="1:13" ht="93.75" x14ac:dyDescent="0.2">
      <c r="A92" s="36">
        <v>53</v>
      </c>
      <c r="B92" s="41" t="s">
        <v>95</v>
      </c>
      <c r="C92" s="41" t="s">
        <v>95</v>
      </c>
      <c r="D92" s="37">
        <v>5</v>
      </c>
      <c r="E92" s="38">
        <v>3065.3999999999996</v>
      </c>
      <c r="F92" s="38">
        <v>3065.3999999999996</v>
      </c>
      <c r="G92" s="81"/>
      <c r="H92" s="87"/>
      <c r="I92" s="56">
        <f t="shared" si="3"/>
        <v>3065.3999999999996</v>
      </c>
      <c r="J92" s="75"/>
      <c r="K92" s="57">
        <v>1.8749999999999999E-2</v>
      </c>
      <c r="L92" s="20"/>
      <c r="M92" s="28"/>
    </row>
    <row r="93" spans="1:13" ht="94.5" thickBot="1" x14ac:dyDescent="0.25">
      <c r="A93" s="45">
        <v>54</v>
      </c>
      <c r="B93" s="46" t="s">
        <v>96</v>
      </c>
      <c r="C93" s="46" t="s">
        <v>96</v>
      </c>
      <c r="D93" s="60">
        <v>5</v>
      </c>
      <c r="E93" s="38">
        <v>3767.3999999999996</v>
      </c>
      <c r="F93" s="38">
        <v>3767.3999999999996</v>
      </c>
      <c r="G93" s="82"/>
      <c r="H93" s="88"/>
      <c r="I93" s="56">
        <f t="shared" si="3"/>
        <v>3767.3999999999996</v>
      </c>
      <c r="J93" s="75"/>
      <c r="K93" s="61">
        <v>1.8749999999999999E-2</v>
      </c>
      <c r="L93" s="20"/>
      <c r="M93" s="28"/>
    </row>
    <row r="94" spans="1:13" ht="68.25" customHeight="1" thickBot="1" x14ac:dyDescent="0.25">
      <c r="A94" s="93" t="s">
        <v>138</v>
      </c>
      <c r="B94" s="94"/>
      <c r="C94" s="94"/>
      <c r="D94" s="94"/>
      <c r="E94" s="94"/>
      <c r="F94" s="95"/>
      <c r="G94" s="96">
        <f>H86*G86</f>
        <v>0</v>
      </c>
      <c r="H94" s="97"/>
      <c r="I94" s="49"/>
      <c r="J94" s="49"/>
      <c r="K94" s="50">
        <f>1-G94/G86</f>
        <v>1</v>
      </c>
      <c r="M94" s="28"/>
    </row>
    <row r="95" spans="1:13" ht="68.25" customHeight="1" thickBot="1" x14ac:dyDescent="0.25">
      <c r="A95" s="93" t="s">
        <v>139</v>
      </c>
      <c r="B95" s="94"/>
      <c r="C95" s="94"/>
      <c r="D95" s="94"/>
      <c r="E95" s="94"/>
      <c r="F95" s="95"/>
      <c r="G95" s="98">
        <f>G61+G71+G83+G94</f>
        <v>0</v>
      </c>
      <c r="H95" s="99"/>
      <c r="I95" s="67"/>
      <c r="J95" s="67"/>
      <c r="K95" s="50"/>
      <c r="M95" s="28"/>
    </row>
  </sheetData>
  <sheetProtection algorithmName="SHA-512" hashValue="rPjGeQ1poZ0DXj87oVL19BDE4RgbkDaX/zXmvbYtJQpZUpZFhFaNMdm+TU3EV8g4prqM6qy6Pclew9LsIMo1tQ==" saltValue="WGrg5NSs4LMC0brc6Jf/nA==" spinCount="100000" sheet="1" objects="1" scenarios="1" selectLockedCells="1"/>
  <mergeCells count="22">
    <mergeCell ref="A29:I29"/>
    <mergeCell ref="A61:F61"/>
    <mergeCell ref="A94:F94"/>
    <mergeCell ref="G94:H94"/>
    <mergeCell ref="A95:F95"/>
    <mergeCell ref="G95:H95"/>
    <mergeCell ref="G61:H61"/>
    <mergeCell ref="A71:D71"/>
    <mergeCell ref="G71:H71"/>
    <mergeCell ref="A83:F83"/>
    <mergeCell ref="G83:H83"/>
    <mergeCell ref="G31:G60"/>
    <mergeCell ref="G64:G70"/>
    <mergeCell ref="H31:H60"/>
    <mergeCell ref="H64:H70"/>
    <mergeCell ref="H74:H82"/>
    <mergeCell ref="G86:G93"/>
    <mergeCell ref="A84:K84"/>
    <mergeCell ref="A72:K72"/>
    <mergeCell ref="A62:K62"/>
    <mergeCell ref="G74:G82"/>
    <mergeCell ref="H86:H93"/>
  </mergeCells>
  <dataValidations count="2">
    <dataValidation type="list" allowBlank="1" showInputMessage="1" showErrorMessage="1" sqref="J64:J70 J74:J82 J31:J60 J86:J93">
      <formula1>העדפה</formula1>
    </dataValidation>
    <dataValidation type="decimal" errorStyle="warning" allowBlank="1" showInputMessage="1" showErrorMessage="1" errorTitle="שגיאה" error="יש להקליד אחוז הנחה בין 1 ל- 100" sqref="H31:H60 H64:H70 H74:H82 H86:H93">
      <formula1>0</formula1>
      <formula2>1</formula2>
    </dataValidation>
  </dataValidations>
  <pageMargins left="0.25" right="0.25" top="0.75" bottom="0.75" header="0.3" footer="0.3"/>
  <pageSetup paperSize="9" scale="47" fitToHeight="0" orientation="portrait" r:id="rId1"/>
  <rowBreaks count="2" manualBreakCount="2">
    <brk id="61" max="16383" man="1"/>
    <brk id="8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M19"/>
  <sheetViews>
    <sheetView showGridLines="0" rightToLeft="1" view="pageBreakPreview" zoomScale="60" zoomScaleNormal="100" workbookViewId="0">
      <selection activeCell="J8" sqref="J8"/>
    </sheetView>
  </sheetViews>
  <sheetFormatPr defaultColWidth="8" defaultRowHeight="14.25" x14ac:dyDescent="0.2"/>
  <cols>
    <col min="1" max="4" width="8" style="1"/>
    <col min="5" max="11" width="12.5" style="1" customWidth="1"/>
    <col min="12" max="12" width="10" style="1" customWidth="1"/>
    <col min="13" max="16384" width="8" style="1"/>
  </cols>
  <sheetData>
    <row r="1" spans="1:13" ht="74.25" customHeight="1" x14ac:dyDescent="0.2">
      <c r="A1" s="117" t="s">
        <v>99</v>
      </c>
      <c r="B1" s="117"/>
      <c r="C1" s="117"/>
      <c r="D1" s="117"/>
      <c r="E1" s="117"/>
      <c r="F1" s="117"/>
      <c r="G1" s="117"/>
      <c r="H1" s="117"/>
      <c r="I1" s="117"/>
      <c r="J1" s="117"/>
      <c r="K1" s="117"/>
      <c r="L1" s="117"/>
      <c r="M1" s="117"/>
    </row>
    <row r="2" spans="1:13" ht="114" x14ac:dyDescent="0.2">
      <c r="A2" s="2" t="s">
        <v>100</v>
      </c>
      <c r="B2" s="2" t="s">
        <v>101</v>
      </c>
      <c r="C2" s="2" t="s">
        <v>102</v>
      </c>
      <c r="D2" s="3" t="s">
        <v>103</v>
      </c>
      <c r="E2" s="2" t="s">
        <v>104</v>
      </c>
      <c r="F2" s="2" t="s">
        <v>105</v>
      </c>
      <c r="G2" s="3" t="s">
        <v>106</v>
      </c>
      <c r="H2" s="2" t="s">
        <v>107</v>
      </c>
      <c r="I2" s="2" t="s">
        <v>108</v>
      </c>
      <c r="J2" s="2" t="s">
        <v>109</v>
      </c>
      <c r="K2" s="3" t="s">
        <v>110</v>
      </c>
      <c r="L2" s="4"/>
    </row>
    <row r="3" spans="1:13" x14ac:dyDescent="0.2">
      <c r="A3" s="113" t="s">
        <v>111</v>
      </c>
      <c r="B3" s="115">
        <v>0.5</v>
      </c>
      <c r="C3" s="115">
        <v>0.15</v>
      </c>
      <c r="D3" s="115">
        <f>C3*B3</f>
        <v>7.4999999999999997E-2</v>
      </c>
      <c r="E3" s="5">
        <v>1</v>
      </c>
      <c r="F3" s="6">
        <v>0.2</v>
      </c>
      <c r="G3" s="6">
        <f>1-C3</f>
        <v>0.85</v>
      </c>
      <c r="H3" s="6" t="s">
        <v>112</v>
      </c>
      <c r="I3" s="7">
        <f>IF(H3="כן",G3/1.15,G3)</f>
        <v>0.73913043478260876</v>
      </c>
      <c r="J3" s="7">
        <f>1-I3</f>
        <v>0.26086956521739124</v>
      </c>
      <c r="K3" s="8">
        <f>J3*F3</f>
        <v>5.2173913043478251E-2</v>
      </c>
    </row>
    <row r="4" spans="1:13" x14ac:dyDescent="0.2">
      <c r="A4" s="114"/>
      <c r="B4" s="114"/>
      <c r="C4" s="116"/>
      <c r="D4" s="116"/>
      <c r="E4" s="5">
        <v>2</v>
      </c>
      <c r="F4" s="6">
        <v>0.3</v>
      </c>
      <c r="G4" s="6">
        <f>1-C3</f>
        <v>0.85</v>
      </c>
      <c r="H4" s="5" t="s">
        <v>113</v>
      </c>
      <c r="I4" s="7">
        <f>IF(H4="כן",G4/1.15,G4)</f>
        <v>0.85</v>
      </c>
      <c r="J4" s="7">
        <f>1-I4</f>
        <v>0.15000000000000002</v>
      </c>
      <c r="K4" s="8">
        <f>J4*F4</f>
        <v>4.5000000000000005E-2</v>
      </c>
    </row>
    <row r="5" spans="1:13" x14ac:dyDescent="0.2">
      <c r="A5" s="113" t="s">
        <v>114</v>
      </c>
      <c r="B5" s="115">
        <v>0.5</v>
      </c>
      <c r="C5" s="115">
        <v>0.3</v>
      </c>
      <c r="D5" s="115">
        <f>C5*B5</f>
        <v>0.15</v>
      </c>
      <c r="E5" s="5">
        <v>3</v>
      </c>
      <c r="F5" s="6">
        <v>0.4</v>
      </c>
      <c r="G5" s="6">
        <f>1-C5</f>
        <v>0.7</v>
      </c>
      <c r="H5" s="5" t="s">
        <v>113</v>
      </c>
      <c r="I5" s="7">
        <f>IF(H5="כן",G5/1.15,G5)</f>
        <v>0.7</v>
      </c>
      <c r="J5" s="7">
        <f>1-I5</f>
        <v>0.30000000000000004</v>
      </c>
      <c r="K5" s="8">
        <f>J5*F5</f>
        <v>0.12000000000000002</v>
      </c>
    </row>
    <row r="6" spans="1:13" x14ac:dyDescent="0.2">
      <c r="A6" s="114"/>
      <c r="B6" s="114"/>
      <c r="C6" s="116"/>
      <c r="D6" s="116"/>
      <c r="E6" s="5">
        <v>4</v>
      </c>
      <c r="F6" s="6">
        <v>0.1</v>
      </c>
      <c r="G6" s="6">
        <f>1-C5</f>
        <v>0.7</v>
      </c>
      <c r="H6" s="5" t="s">
        <v>112</v>
      </c>
      <c r="I6" s="7">
        <f>IF(H6="כן",G6/1.15,G6)</f>
        <v>0.60869565217391308</v>
      </c>
      <c r="J6" s="7">
        <f>1-I6</f>
        <v>0.39130434782608692</v>
      </c>
      <c r="K6" s="8">
        <f>J6*F6</f>
        <v>3.9130434782608692E-2</v>
      </c>
    </row>
    <row r="7" spans="1:13" ht="15" x14ac:dyDescent="0.25">
      <c r="D7" s="9">
        <f>SUM(D3:D6)</f>
        <v>0.22499999999999998</v>
      </c>
      <c r="F7" s="10"/>
      <c r="H7" s="10"/>
      <c r="I7" s="10"/>
      <c r="J7" s="10"/>
      <c r="K7" s="11">
        <f>SUM(K3:K6)</f>
        <v>0.25630434782608696</v>
      </c>
    </row>
    <row r="8" spans="1:13" ht="15" x14ac:dyDescent="0.25">
      <c r="C8" s="10" t="s">
        <v>115</v>
      </c>
      <c r="J8" s="10" t="s">
        <v>116</v>
      </c>
    </row>
    <row r="9" spans="1:13" ht="15" x14ac:dyDescent="0.25">
      <c r="E9" s="12"/>
      <c r="F9" s="13"/>
    </row>
    <row r="10" spans="1:13" ht="15" x14ac:dyDescent="0.25">
      <c r="B10" s="14" t="s">
        <v>117</v>
      </c>
    </row>
    <row r="11" spans="1:13" ht="22.5" customHeight="1" x14ac:dyDescent="0.2">
      <c r="B11" s="15" t="s">
        <v>118</v>
      </c>
      <c r="F11" s="16"/>
    </row>
    <row r="12" spans="1:13" ht="22.5" customHeight="1" x14ac:dyDescent="0.2">
      <c r="B12" s="15" t="s">
        <v>119</v>
      </c>
      <c r="F12" s="17"/>
    </row>
    <row r="13" spans="1:13" ht="22.5" customHeight="1" x14ac:dyDescent="0.2">
      <c r="B13" s="15" t="s">
        <v>120</v>
      </c>
      <c r="F13" s="13"/>
    </row>
    <row r="14" spans="1:13" ht="22.5" customHeight="1" x14ac:dyDescent="0.2">
      <c r="B14" s="15" t="s">
        <v>121</v>
      </c>
      <c r="F14" s="13"/>
    </row>
    <row r="15" spans="1:13" ht="22.5" customHeight="1" x14ac:dyDescent="0.2">
      <c r="B15" s="15" t="s">
        <v>122</v>
      </c>
      <c r="F15" s="13"/>
    </row>
    <row r="16" spans="1:13" ht="22.5" customHeight="1" x14ac:dyDescent="0.2">
      <c r="B16" s="15" t="s">
        <v>123</v>
      </c>
      <c r="F16" s="13"/>
    </row>
    <row r="17" spans="2:6" ht="22.5" customHeight="1" x14ac:dyDescent="0.2">
      <c r="B17" s="18" t="s">
        <v>124</v>
      </c>
      <c r="F17" s="13"/>
    </row>
    <row r="18" spans="2:6" x14ac:dyDescent="0.2">
      <c r="B18" s="15"/>
      <c r="F18" s="13"/>
    </row>
    <row r="19" spans="2:6" ht="15" x14ac:dyDescent="0.25">
      <c r="B19" s="12" t="s">
        <v>125</v>
      </c>
    </row>
  </sheetData>
  <sheetProtection algorithmName="SHA-512" hashValue="i2Sl01PSed8XpHwqCalFALco3jIEjWPmigFu1ASMa14A/yrm4wJFCHzD2KfnWVqMjeQkewAVZr2uRAv+b8HM1g==" saltValue="lwL3a9DKQDYHAaFeTX9iIw==" spinCount="100000" sheet="1" objects="1" scenarios="1" selectLockedCells="1" selectUnlockedCells="1"/>
  <mergeCells count="9">
    <mergeCell ref="A5:A6"/>
    <mergeCell ref="B5:B6"/>
    <mergeCell ref="C5:C6"/>
    <mergeCell ref="D5:D6"/>
    <mergeCell ref="A1:M1"/>
    <mergeCell ref="A3:A4"/>
    <mergeCell ref="B3:B4"/>
    <mergeCell ref="C3:C4"/>
    <mergeCell ref="D3:D4"/>
  </mergeCells>
  <pageMargins left="0.7" right="0.7"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נספח הצעת מחיר</vt:lpstr>
      <vt:lpstr>דוגמא לשקלול תוצרת הארץ</vt:lpstr>
      <vt:lpstr>'נספח הצעת מחיר'!WPrint_Area_W</vt:lpstr>
      <vt:lpstr>העדפה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moran-s</dc:creator>
  <cp:lastModifiedBy>‏‏משתמש Windows</cp:lastModifiedBy>
  <cp:lastPrinted>2017-11-28T07:53:34Z</cp:lastPrinted>
  <dcterms:created xsi:type="dcterms:W3CDTF">2017-07-12T10:33:29Z</dcterms:created>
  <dcterms:modified xsi:type="dcterms:W3CDTF">2018-01-02T13:04:37Z</dcterms:modified>
</cp:coreProperties>
</file>